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Inventory List " sheetId="1" r:id="rId4"/>
    <sheet name="Available Work " sheetId="2" r:id="rId5"/>
    <sheet name="Painting Price List " sheetId="3" r:id="rId6"/>
    <sheet name="Blank Canvas Inventory " sheetId="4" r:id="rId7"/>
    <sheet name="Paint supplies " sheetId="5" r:id="rId8"/>
    <sheet name="Painting Timetable " sheetId="6" r:id="rId9"/>
    <sheet name="Bigger PIcture " sheetId="7" r:id="rId10"/>
    <sheet name="Cost analysis " sheetId="8" r:id="rId11"/>
  </sheets>
</workbook>
</file>

<file path=xl/sharedStrings.xml><?xml version="1.0" encoding="utf-8"?>
<sst xmlns="http://schemas.openxmlformats.org/spreadsheetml/2006/main" uniqueCount="167">
  <si>
    <t>Art Inventory</t>
  </si>
  <si>
    <t>Title</t>
  </si>
  <si>
    <t>Ca</t>
  </si>
  <si>
    <t>Tr</t>
  </si>
  <si>
    <t>Co</t>
  </si>
  <si>
    <t>Date Finished</t>
  </si>
  <si>
    <t>Show Plan</t>
  </si>
  <si>
    <t>Size</t>
  </si>
  <si>
    <t xml:space="preserve">Material </t>
  </si>
  <si>
    <t xml:space="preserve">Price </t>
  </si>
  <si>
    <t>Prints made /100</t>
  </si>
  <si>
    <t>Variety</t>
  </si>
  <si>
    <t>Sold To</t>
  </si>
  <si>
    <t>Date Sold</t>
  </si>
  <si>
    <t>(21) 001</t>
  </si>
  <si>
    <t>Into the sunlight</t>
  </si>
  <si>
    <t>√</t>
  </si>
  <si>
    <t>29 Sept 21</t>
  </si>
  <si>
    <t>October Show at Gallery</t>
  </si>
  <si>
    <t>8 x10</t>
  </si>
  <si>
    <t>Oil on Canvas</t>
  </si>
  <si>
    <t>$______</t>
  </si>
  <si>
    <t>5/100   $______</t>
  </si>
  <si>
    <t>Peony</t>
  </si>
  <si>
    <t>Jane Doe</t>
  </si>
  <si>
    <t>Available pieces</t>
  </si>
  <si>
    <t>Canvas cost</t>
  </si>
  <si>
    <t>Time @4m/sq</t>
  </si>
  <si>
    <t>Squ/Inches</t>
  </si>
  <si>
    <t>Price/sq. inch</t>
  </si>
  <si>
    <t>Price</t>
  </si>
  <si>
    <t>6 x 8</t>
  </si>
  <si>
    <t>6 5/8 x 9 3/16</t>
  </si>
  <si>
    <t>7 3/4 x 9 1/4</t>
  </si>
  <si>
    <t>8 x 10</t>
  </si>
  <si>
    <t>$1460 (99 sq/in)</t>
  </si>
  <si>
    <t>@14.74</t>
  </si>
  <si>
    <t>9 x 12</t>
  </si>
  <si>
    <t>$665 (80 sq/in)</t>
  </si>
  <si>
    <t>@8.31</t>
  </si>
  <si>
    <t>$208 (81 sq/in)</t>
  </si>
  <si>
    <t>@2.56</t>
  </si>
  <si>
    <t>9 1/4 x 15 3/4</t>
  </si>
  <si>
    <t>9 5/8 x 15 1/4</t>
  </si>
  <si>
    <t>10 x 10</t>
  </si>
  <si>
    <t>10 x 48</t>
  </si>
  <si>
    <t>$575 (192 sq/in)</t>
  </si>
  <si>
    <t>@2.99</t>
  </si>
  <si>
    <t>11 x 14</t>
  </si>
  <si>
    <t>11 x 16</t>
  </si>
  <si>
    <t>12 x 12</t>
  </si>
  <si>
    <t>12 x 16 Linen</t>
  </si>
  <si>
    <t>$1060 (320 sq/in)</t>
  </si>
  <si>
    <t>@3.31</t>
  </si>
  <si>
    <t>$2170 (320 sq/in)</t>
  </si>
  <si>
    <t>@6.78</t>
  </si>
  <si>
    <t>12 x 16</t>
  </si>
  <si>
    <t>$750 (400 sq/in)</t>
  </si>
  <si>
    <t>@1.88</t>
  </si>
  <si>
    <t>$1460 (400 sq/in)</t>
  </si>
  <si>
    <t>@3.65</t>
  </si>
  <si>
    <t>$580 (400 sq/in)</t>
  </si>
  <si>
    <t>@1.45</t>
  </si>
  <si>
    <t>12 x 24</t>
  </si>
  <si>
    <t>720 (288 sq/in)</t>
  </si>
  <si>
    <t>@2.5</t>
  </si>
  <si>
    <t>12 x 36</t>
  </si>
  <si>
    <t>14 x 18</t>
  </si>
  <si>
    <t>14 x 20</t>
  </si>
  <si>
    <t>16 x 18.5</t>
  </si>
  <si>
    <t>16 x 20</t>
  </si>
  <si>
    <t>18 x 24</t>
  </si>
  <si>
    <t>18 x 36</t>
  </si>
  <si>
    <t>20 x 20</t>
  </si>
  <si>
    <t>20 x 28</t>
  </si>
  <si>
    <t>20 x 30</t>
  </si>
  <si>
    <t>20 x 32</t>
  </si>
  <si>
    <t>20 x 36</t>
  </si>
  <si>
    <t>22 x 28</t>
  </si>
  <si>
    <t>22 x 36</t>
  </si>
  <si>
    <t>23.5 x 31.5</t>
  </si>
  <si>
    <t>$2500 (1600 sq/in)</t>
  </si>
  <si>
    <t>@1.56</t>
  </si>
  <si>
    <t>$6400 (1728 sq/in)</t>
  </si>
  <si>
    <t>@3.70</t>
  </si>
  <si>
    <t>24 x 30</t>
  </si>
  <si>
    <t>24 x 36</t>
  </si>
  <si>
    <t>$3770 (1241 sq/in)</t>
  </si>
  <si>
    <t>@3.03</t>
  </si>
  <si>
    <t>24 x 48</t>
  </si>
  <si>
    <t>26 x 60</t>
  </si>
  <si>
    <t>$3770 (1087 sq/in)</t>
  </si>
  <si>
    <t>@3.46</t>
  </si>
  <si>
    <t>28 x 36</t>
  </si>
  <si>
    <t>30 x 40</t>
  </si>
  <si>
    <t>31.5 x 38</t>
  </si>
  <si>
    <t>33 x 48</t>
  </si>
  <si>
    <t>36 x 36</t>
  </si>
  <si>
    <t>4950 ( 2268 sq/in)</t>
  </si>
  <si>
    <t>@2.18</t>
  </si>
  <si>
    <t>36 x 38</t>
  </si>
  <si>
    <t>Sq/in</t>
  </si>
  <si>
    <t>↓1</t>
  </si>
  <si>
    <t>1-199</t>
  </si>
  <si>
    <t>2-3</t>
  </si>
  <si>
    <t>4-5</t>
  </si>
  <si>
    <t>6-8</t>
  </si>
  <si>
    <t>9-10</t>
  </si>
  <si>
    <t>1000 +</t>
  </si>
  <si>
    <t>2000 +</t>
  </si>
  <si>
    <t>3000 +</t>
  </si>
  <si>
    <t>4000 +</t>
  </si>
  <si>
    <t>Blank Canvas inventory</t>
  </si>
  <si>
    <t>Quantity</t>
  </si>
  <si>
    <t>$/squ</t>
  </si>
  <si>
    <t>Value</t>
  </si>
  <si>
    <t xml:space="preserve">12 x 16 </t>
  </si>
  <si>
    <t>Paint Supplies</t>
  </si>
  <si>
    <t>32 oz</t>
  </si>
  <si>
    <t>64 oz</t>
  </si>
  <si>
    <t>To purchase</t>
  </si>
  <si>
    <t>Titanium White</t>
  </si>
  <si>
    <t>Cad Yellow light</t>
  </si>
  <si>
    <t>Cad Medium</t>
  </si>
  <si>
    <t>Painting Timetable</t>
  </si>
  <si>
    <t># of pieces</t>
  </si>
  <si>
    <t>#</t>
  </si>
  <si>
    <t>Sq/In</t>
  </si>
  <si>
    <t>Hours (3.15 sq)</t>
  </si>
  <si>
    <t>Days to complete @ 5/day</t>
  </si>
  <si>
    <t>Sold</t>
  </si>
  <si>
    <t>Done</t>
  </si>
  <si>
    <t>Order</t>
  </si>
  <si>
    <t>1904/m</t>
  </si>
  <si>
    <t>Can you hear me sing</t>
  </si>
  <si>
    <t>Yowza</t>
  </si>
  <si>
    <t xml:space="preserve">(5 x 5) *60/3.15 = 476 sq/week. </t>
  </si>
  <si>
    <t>476 x 48 weeks =  22848 sq/year.</t>
  </si>
  <si>
    <t>Bigger picture = Am I making money?</t>
  </si>
  <si>
    <t>Year</t>
  </si>
  <si>
    <t>Gross Profit</t>
  </si>
  <si>
    <t>Operating Expenses</t>
  </si>
  <si>
    <t>Net Profit</t>
  </si>
  <si>
    <t>Percentage of profit increase</t>
  </si>
  <si>
    <t>Art sales</t>
  </si>
  <si>
    <t>Percentage of increase in sales</t>
  </si>
  <si>
    <t>Squ in total</t>
  </si>
  <si>
    <t># Prod</t>
  </si>
  <si>
    <t>Original Sales</t>
  </si>
  <si>
    <t>Print  Sales</t>
  </si>
  <si>
    <t>Total Sales</t>
  </si>
  <si>
    <t>E3</t>
  </si>
  <si>
    <t>E4</t>
  </si>
  <si>
    <t>(E4 - E3)/E3</t>
  </si>
  <si>
    <t>Totals</t>
  </si>
  <si>
    <t>Cost Analysis</t>
  </si>
  <si>
    <t>Time @4/squ</t>
  </si>
  <si>
    <t>Canvas Cost</t>
  </si>
  <si>
    <t>Cost per squ inch.</t>
  </si>
  <si>
    <t xml:space="preserve">Paint cost           $10/squ </t>
  </si>
  <si>
    <t>Material Cost</t>
  </si>
  <si>
    <t>Wage @$25</t>
  </si>
  <si>
    <t>Total costs</t>
  </si>
  <si>
    <t>Price/squ</t>
  </si>
  <si>
    <t>Retail price</t>
  </si>
  <si>
    <t>Profit</t>
  </si>
  <si>
    <t>Profit Percentage</t>
  </si>
</sst>
</file>

<file path=xl/styles.xml><?xml version="1.0" encoding="utf-8"?>
<styleSheet xmlns="http://schemas.openxmlformats.org/spreadsheetml/2006/main">
  <numFmts count="8">
    <numFmt numFmtId="0" formatCode="General"/>
    <numFmt numFmtId="59" formatCode="d mmm"/>
    <numFmt numFmtId="60" formatCode="&quot;$&quot;0.00"/>
    <numFmt numFmtId="61" formatCode="0.0"/>
    <numFmt numFmtId="62" formatCode="&quot;$&quot;#,##0.00"/>
    <numFmt numFmtId="63" formatCode="&quot;$&quot;0"/>
    <numFmt numFmtId="64" formatCode="&quot;$&quot;#,##0"/>
    <numFmt numFmtId="65" formatCode="#,##0%"/>
  </numFmts>
  <fonts count="15">
    <font>
      <sz val="10"/>
      <color indexed="8"/>
      <name val="Helvetica Neue"/>
    </font>
    <font>
      <sz val="12"/>
      <color indexed="8"/>
      <name val="Helvetica Neue"/>
    </font>
    <font>
      <sz val="13"/>
      <color indexed="8"/>
      <name val="Helvetica Neue"/>
    </font>
    <font>
      <b val="1"/>
      <sz val="19"/>
      <color indexed="8"/>
      <name val="Helvetica Neue"/>
    </font>
    <font>
      <b val="1"/>
      <sz val="10"/>
      <color indexed="8"/>
      <name val="Helvetica Neue"/>
    </font>
    <font>
      <b val="1"/>
      <sz val="12"/>
      <color indexed="14"/>
      <name val="Helvetica Neue"/>
    </font>
    <font>
      <b val="1"/>
      <sz val="10"/>
      <color indexed="14"/>
      <name val="Helvetica Neue"/>
    </font>
    <font>
      <b val="1"/>
      <sz val="10"/>
      <color indexed="15"/>
      <name val="Helvetica Neue"/>
    </font>
    <font>
      <b val="1"/>
      <sz val="15"/>
      <color indexed="8"/>
      <name val="Helvetica Neue"/>
    </font>
    <font>
      <sz val="11"/>
      <color indexed="8"/>
      <name val="Helvetica Neue"/>
    </font>
    <font>
      <b val="1"/>
      <sz val="12"/>
      <color indexed="8"/>
      <name val="Helvetica Neue"/>
    </font>
    <font>
      <b val="1"/>
      <sz val="16"/>
      <color indexed="8"/>
      <name val="Helvetica Neue"/>
    </font>
    <font>
      <sz val="16"/>
      <color indexed="8"/>
      <name val="Helvetica Neue"/>
    </font>
    <font>
      <b val="1"/>
      <sz val="10"/>
      <color indexed="23"/>
      <name val="Helvetica Neue"/>
    </font>
    <font>
      <b val="1"/>
      <sz val="14"/>
      <color indexed="8"/>
      <name val="Helvetica Neue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28"/>
        <bgColor auto="1"/>
      </patternFill>
    </fill>
  </fills>
  <borders count="5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3"/>
      </bottom>
      <diagonal/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11"/>
      </bottom>
      <diagonal/>
    </border>
    <border>
      <left style="thin">
        <color indexed="13"/>
      </left>
      <right style="thin">
        <color indexed="11"/>
      </right>
      <top style="thin">
        <color indexed="13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11"/>
      </bottom>
      <diagonal/>
    </border>
    <border>
      <left style="thin">
        <color indexed="11"/>
      </left>
      <right style="thin">
        <color indexed="13"/>
      </right>
      <top style="thin">
        <color indexed="11"/>
      </top>
      <bottom style="thin">
        <color indexed="11"/>
      </bottom>
      <diagonal/>
    </border>
    <border>
      <left style="thin">
        <color indexed="13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0"/>
      </right>
      <top style="thin">
        <color indexed="11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1"/>
      </right>
      <top/>
      <bottom/>
      <diagonal/>
    </border>
    <border>
      <left style="thin">
        <color indexed="11"/>
      </left>
      <right style="thin">
        <color indexed="10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3"/>
      </right>
      <top style="thin">
        <color indexed="11"/>
      </top>
      <bottom style="medium">
        <color indexed="8"/>
      </bottom>
      <diagonal/>
    </border>
    <border>
      <left style="thin">
        <color indexed="13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0"/>
      </left>
      <right style="thin">
        <color indexed="11"/>
      </right>
      <top/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3"/>
      </right>
      <top style="medium">
        <color indexed="8"/>
      </top>
      <bottom style="thin">
        <color indexed="11"/>
      </bottom>
      <diagonal/>
    </border>
    <border>
      <left style="thin">
        <color indexed="13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22"/>
      </bottom>
      <diagonal/>
    </border>
    <border>
      <left/>
      <right/>
      <top style="thin">
        <color indexed="10"/>
      </top>
      <bottom style="thin">
        <color indexed="22"/>
      </bottom>
      <diagonal/>
    </border>
    <border>
      <left/>
      <right style="thin">
        <color indexed="10"/>
      </right>
      <top style="thin">
        <color indexed="10"/>
      </top>
      <bottom style="thin">
        <color indexed="2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22"/>
      </left>
      <right style="thin">
        <color indexed="24"/>
      </right>
      <top style="thin">
        <color indexed="22"/>
      </top>
      <bottom style="thin">
        <color indexed="25"/>
      </bottom>
      <diagonal/>
    </border>
    <border>
      <left style="thin">
        <color indexed="24"/>
      </left>
      <right style="thin">
        <color indexed="24"/>
      </right>
      <top style="thin">
        <color indexed="22"/>
      </top>
      <bottom style="thin">
        <color indexed="25"/>
      </bottom>
      <diagonal/>
    </border>
    <border>
      <left style="thin">
        <color indexed="24"/>
      </left>
      <right style="thin">
        <color indexed="22"/>
      </right>
      <top style="thin">
        <color indexed="22"/>
      </top>
      <bottom style="thin">
        <color indexed="25"/>
      </bottom>
      <diagonal/>
    </border>
    <border>
      <left style="thin">
        <color indexed="22"/>
      </left>
      <right style="thin">
        <color indexed="10"/>
      </right>
      <top/>
      <bottom/>
      <diagonal/>
    </border>
    <border>
      <left style="thin">
        <color indexed="22"/>
      </left>
      <right style="thin">
        <color indexed="26"/>
      </right>
      <top style="thin">
        <color indexed="25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5"/>
      </top>
      <bottom style="thin">
        <color indexed="26"/>
      </bottom>
      <diagonal/>
    </border>
    <border>
      <left style="thin">
        <color indexed="26"/>
      </left>
      <right style="thin">
        <color indexed="22"/>
      </right>
      <top style="thin">
        <color indexed="25"/>
      </top>
      <bottom style="thin">
        <color indexed="26"/>
      </bottom>
      <diagonal/>
    </border>
    <border>
      <left style="thin">
        <color indexed="22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2"/>
      </right>
      <top style="thin">
        <color indexed="26"/>
      </top>
      <bottom style="thin">
        <color indexed="26"/>
      </bottom>
      <diagonal/>
    </border>
    <border>
      <left style="thin">
        <color indexed="10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10"/>
      </right>
      <top style="thin">
        <color indexed="26"/>
      </top>
      <bottom style="thin">
        <color indexed="26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26"/>
      </top>
      <bottom style="thin">
        <color indexed="26"/>
      </bottom>
      <diagonal/>
    </border>
    <border>
      <left/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/>
      <top style="thin">
        <color indexed="26"/>
      </top>
      <bottom style="thin">
        <color indexed="26"/>
      </bottom>
      <diagonal/>
    </border>
    <border>
      <left/>
      <right style="thin">
        <color indexed="10"/>
      </right>
      <top style="thin">
        <color indexed="26"/>
      </top>
      <bottom style="thin">
        <color indexed="26"/>
      </bottom>
      <diagonal/>
    </border>
    <border>
      <left style="thin">
        <color indexed="22"/>
      </left>
      <right style="thin">
        <color indexed="26"/>
      </right>
      <top style="thin">
        <color indexed="26"/>
      </top>
      <bottom style="thin">
        <color indexed="22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2"/>
      </bottom>
      <diagonal/>
    </border>
    <border>
      <left style="thin">
        <color indexed="26"/>
      </left>
      <right style="thin">
        <color indexed="22"/>
      </right>
      <top style="thin">
        <color indexed="26"/>
      </top>
      <bottom style="thin">
        <color indexed="22"/>
      </bottom>
      <diagonal/>
    </border>
    <border>
      <left style="thin">
        <color indexed="22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/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1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/>
    </xf>
    <xf numFmtId="0" fontId="3" fillId="2" borderId="2" applyNumberFormat="0" applyFont="1" applyFill="1" applyBorder="1" applyAlignment="1" applyProtection="0">
      <alignment horizontal="center" vertical="center"/>
    </xf>
    <xf numFmtId="0" fontId="3" fillId="2" borderId="3" applyNumberFormat="0" applyFont="1" applyFill="1" applyBorder="1" applyAlignment="1" applyProtection="0">
      <alignment horizontal="center" vertical="center"/>
    </xf>
    <xf numFmtId="0" fontId="4" fillId="3" borderId="4" applyNumberFormat="0" applyFont="1" applyFill="1" applyBorder="1" applyAlignment="1" applyProtection="0">
      <alignment vertical="top" wrapText="1"/>
    </xf>
    <xf numFmtId="49" fontId="4" fillId="3" borderId="4" applyNumberFormat="1" applyFont="1" applyFill="1" applyBorder="1" applyAlignment="1" applyProtection="0">
      <alignment vertical="top" wrapText="1"/>
    </xf>
    <xf numFmtId="49" fontId="4" fillId="3" borderId="4" applyNumberFormat="1" applyFont="1" applyFill="1" applyBorder="1" applyAlignment="1" applyProtection="0">
      <alignment horizontal="center" vertical="top" wrapText="1"/>
    </xf>
    <xf numFmtId="49" fontId="4" fillId="2" borderId="5" applyNumberFormat="1" applyFont="1" applyFill="1" applyBorder="1" applyAlignment="1" applyProtection="0">
      <alignment vertical="top" wrapText="1"/>
    </xf>
    <xf numFmtId="49" fontId="0" fillId="2" borderId="6" applyNumberFormat="1" applyFont="1" applyFill="1" applyBorder="1" applyAlignment="1" applyProtection="0">
      <alignment vertical="top" wrapText="1"/>
    </xf>
    <xf numFmtId="49" fontId="0" fillId="2" borderId="7" applyNumberFormat="1" applyFont="1" applyFill="1" applyBorder="1" applyAlignment="1" applyProtection="0">
      <alignment horizontal="center" vertical="top" wrapText="1"/>
    </xf>
    <xf numFmtId="49" fontId="5" fillId="2" borderId="7" applyNumberFormat="1" applyFont="1" applyFill="1" applyBorder="1" applyAlignment="1" applyProtection="0">
      <alignment horizontal="center" vertical="top" wrapText="1"/>
    </xf>
    <xf numFmtId="59" fontId="6" fillId="2" borderId="7" applyNumberFormat="1" applyFont="1" applyFill="1" applyBorder="1" applyAlignment="1" applyProtection="0">
      <alignment horizontal="center" vertical="top" wrapText="1"/>
    </xf>
    <xf numFmtId="0" fontId="4" fillId="2" borderId="8" applyNumberFormat="0" applyFont="1" applyFill="1" applyBorder="1" applyAlignment="1" applyProtection="0">
      <alignment vertical="top" wrapText="1"/>
    </xf>
    <xf numFmtId="0" fontId="0" fillId="2" borderId="9" applyNumberFormat="0" applyFont="1" applyFill="1" applyBorder="1" applyAlignment="1" applyProtection="0">
      <alignment vertical="top" wrapText="1"/>
    </xf>
    <xf numFmtId="0" fontId="0" fillId="2" borderId="10" applyNumberFormat="0" applyFont="1" applyFill="1" applyBorder="1" applyAlignment="1" applyProtection="0">
      <alignment horizontal="center" vertical="top" wrapText="1"/>
    </xf>
    <xf numFmtId="0" fontId="7" fillId="2" borderId="10" applyNumberFormat="0" applyFont="1" applyFill="1" applyBorder="1" applyAlignment="1" applyProtection="0">
      <alignment horizontal="center" vertical="top" wrapText="1"/>
    </xf>
    <xf numFmtId="0" fontId="0" fillId="2" borderId="10" applyNumberFormat="0" applyFont="1" applyFill="1" applyBorder="1" applyAlignment="1" applyProtection="0">
      <alignment vertical="top" wrapText="1"/>
    </xf>
    <xf numFmtId="0" fontId="6" fillId="2" borderId="10" applyNumberFormat="0" applyFont="1" applyFill="1" applyBorder="1" applyAlignment="1" applyProtection="0">
      <alignment horizontal="center" vertical="top" wrapText="1"/>
    </xf>
    <xf numFmtId="60" fontId="0" fillId="2" borderId="10" applyNumberFormat="1" applyFont="1" applyFill="1" applyBorder="1" applyAlignment="1" applyProtection="0">
      <alignment horizontal="center" vertical="top" wrapText="1"/>
    </xf>
    <xf numFmtId="0" fontId="0" fillId="2" borderId="11" applyNumberFormat="0" applyFont="1" applyFill="1" applyBorder="1" applyAlignment="1" applyProtection="0">
      <alignment vertical="top" wrapText="1"/>
    </xf>
    <xf numFmtId="0" fontId="0" fillId="2" borderId="12" applyNumberFormat="0" applyFont="1" applyFill="1" applyBorder="1" applyAlignment="1" applyProtection="0">
      <alignment vertical="top" wrapText="1"/>
    </xf>
    <xf numFmtId="0" fontId="0" fillId="2" borderId="13" applyNumberFormat="0" applyFont="1" applyFill="1" applyBorder="1" applyAlignment="1" applyProtection="0">
      <alignment vertical="top" wrapText="1"/>
    </xf>
    <xf numFmtId="0" fontId="0" fillId="2" borderId="14" applyNumberFormat="0" applyFont="1" applyFill="1" applyBorder="1" applyAlignment="1" applyProtection="0">
      <alignment vertical="top" wrapText="1"/>
    </xf>
    <xf numFmtId="0" fontId="0" fillId="2" borderId="15" applyNumberFormat="0" applyFont="1" applyFill="1" applyBorder="1" applyAlignment="1" applyProtection="0">
      <alignment vertical="top" wrapText="1"/>
    </xf>
    <xf numFmtId="0" fontId="0" fillId="2" borderId="16" applyNumberFormat="0" applyFont="1" applyFill="1" applyBorder="1" applyAlignment="1" applyProtection="0">
      <alignment vertical="top" wrapText="1"/>
    </xf>
    <xf numFmtId="0" fontId="0" fillId="2" borderId="17" applyNumberFormat="0" applyFont="1" applyFill="1" applyBorder="1" applyAlignment="1" applyProtection="0">
      <alignment vertical="top" wrapText="1"/>
    </xf>
    <xf numFmtId="0" fontId="0" fillId="2" borderId="18" applyNumberFormat="0" applyFont="1" applyFill="1" applyBorder="1" applyAlignment="1" applyProtection="0">
      <alignment vertical="top" wrapText="1"/>
    </xf>
    <xf numFmtId="0" fontId="0" fillId="2" borderId="19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fillId="2" borderId="20" applyNumberFormat="0" applyFont="1" applyFill="1" applyBorder="1" applyAlignment="1" applyProtection="0">
      <alignment vertical="top" wrapText="1"/>
    </xf>
    <xf numFmtId="49" fontId="1" fillId="2" borderId="2" applyNumberFormat="1" applyFont="1" applyFill="1" applyBorder="1" applyAlignment="1" applyProtection="0">
      <alignment horizontal="center" vertical="center"/>
    </xf>
    <xf numFmtId="0" fontId="1" fillId="2" borderId="2" applyNumberFormat="0" applyFont="1" applyFill="1" applyBorder="1" applyAlignment="1" applyProtection="0">
      <alignment horizontal="center" vertical="center"/>
    </xf>
    <xf numFmtId="0" fontId="0" fillId="2" borderId="21" applyNumberFormat="0" applyFont="1" applyFill="1" applyBorder="1" applyAlignment="1" applyProtection="0">
      <alignment vertical="top" wrapText="1"/>
    </xf>
    <xf numFmtId="0" fontId="0" fillId="2" borderId="22" applyNumberFormat="0" applyFont="1" applyFill="1" applyBorder="1" applyAlignment="1" applyProtection="0">
      <alignment vertical="top" wrapText="1"/>
    </xf>
    <xf numFmtId="0" fontId="10" fillId="4" borderId="4" applyNumberFormat="0" applyFont="1" applyFill="1" applyBorder="1" applyAlignment="1" applyProtection="0">
      <alignment horizontal="center" vertical="top" wrapText="1"/>
    </xf>
    <xf numFmtId="0" fontId="10" fillId="4" borderId="4" applyNumberFormat="0" applyFont="1" applyFill="1" applyBorder="1" applyAlignment="1" applyProtection="0">
      <alignment vertical="top" wrapText="1"/>
    </xf>
    <xf numFmtId="60" fontId="4" fillId="4" borderId="4" applyNumberFormat="1" applyFont="1" applyFill="1" applyBorder="1" applyAlignment="1" applyProtection="0">
      <alignment horizontal="center" vertical="top" wrapText="1"/>
    </xf>
    <xf numFmtId="0" fontId="0" fillId="2" borderId="23" applyNumberFormat="0" applyFont="1" applyFill="1" applyBorder="1" applyAlignment="1" applyProtection="0">
      <alignment vertical="top" wrapText="1"/>
    </xf>
    <xf numFmtId="0" fontId="0" fillId="5" borderId="7" applyNumberFormat="1" applyFont="1" applyFill="1" applyBorder="1" applyAlignment="1" applyProtection="0">
      <alignment horizontal="center" vertical="top" wrapText="1"/>
    </xf>
    <xf numFmtId="0" fontId="0" fillId="5" borderId="5" applyNumberFormat="0" applyFont="1" applyFill="1" applyBorder="1" applyAlignment="1" applyProtection="0">
      <alignment vertical="top" wrapText="1"/>
    </xf>
    <xf numFmtId="60" fontId="0" fillId="2" borderId="6" applyNumberFormat="1" applyFont="1" applyFill="1" applyBorder="1" applyAlignment="1" applyProtection="0">
      <alignment horizontal="center" vertical="top" wrapText="1"/>
    </xf>
    <xf numFmtId="0" fontId="0" fillId="5" borderId="10" applyNumberFormat="1" applyFont="1" applyFill="1" applyBorder="1" applyAlignment="1" applyProtection="0">
      <alignment horizontal="center" vertical="top" wrapText="1"/>
    </xf>
    <xf numFmtId="0" fontId="0" fillId="5" borderId="8" applyNumberFormat="0" applyFont="1" applyFill="1" applyBorder="1" applyAlignment="1" applyProtection="0">
      <alignment vertical="top" wrapText="1"/>
    </xf>
    <xf numFmtId="60" fontId="0" fillId="2" borderId="9" applyNumberFormat="1" applyFont="1" applyFill="1" applyBorder="1" applyAlignment="1" applyProtection="0">
      <alignment horizontal="center" vertical="top" wrapText="1"/>
    </xf>
    <xf numFmtId="0" fontId="0" fillId="5" borderId="24" applyNumberFormat="1" applyFont="1" applyFill="1" applyBorder="1" applyAlignment="1" applyProtection="0">
      <alignment horizontal="center" vertical="top" wrapText="1"/>
    </xf>
    <xf numFmtId="0" fontId="0" fillId="5" borderId="25" applyNumberFormat="0" applyFont="1" applyFill="1" applyBorder="1" applyAlignment="1" applyProtection="0">
      <alignment vertical="top" wrapText="1"/>
    </xf>
    <xf numFmtId="60" fontId="0" fillId="2" borderId="26" applyNumberFormat="1" applyFont="1" applyFill="1" applyBorder="1" applyAlignment="1" applyProtection="0">
      <alignment horizontal="center" vertical="top" wrapText="1"/>
    </xf>
    <xf numFmtId="0" fontId="0" fillId="2" borderId="27" applyNumberFormat="0" applyFont="1" applyFill="1" applyBorder="1" applyAlignment="1" applyProtection="0">
      <alignment vertical="top" wrapText="1"/>
    </xf>
    <xf numFmtId="0" fontId="0" fillId="5" borderId="28" applyNumberFormat="0" applyFont="1" applyFill="1" applyBorder="1" applyAlignment="1" applyProtection="0">
      <alignment horizontal="center" vertical="top" wrapText="1"/>
    </xf>
    <xf numFmtId="0" fontId="0" fillId="5" borderId="29" applyNumberFormat="0" applyFont="1" applyFill="1" applyBorder="1" applyAlignment="1" applyProtection="0">
      <alignment horizontal="right" vertical="top" wrapText="1"/>
    </xf>
    <xf numFmtId="60" fontId="0" fillId="2" borderId="30" applyNumberFormat="1" applyFont="1" applyFill="1" applyBorder="1" applyAlignment="1" applyProtection="0">
      <alignment horizontal="center" vertical="top" wrapText="1"/>
    </xf>
    <xf numFmtId="0" fontId="0" fillId="2" borderId="31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4" fillId="6" borderId="4" applyNumberFormat="1" applyFont="1" applyFill="1" applyBorder="1" applyAlignment="1" applyProtection="0">
      <alignment horizontal="center" vertical="top" wrapText="1"/>
    </xf>
    <xf numFmtId="0" fontId="4" fillId="6" borderId="4" applyNumberFormat="0" applyFont="1" applyFill="1" applyBorder="1" applyAlignment="1" applyProtection="0">
      <alignment horizontal="center" vertical="top" wrapText="1"/>
    </xf>
    <xf numFmtId="49" fontId="4" fillId="7" borderId="4" applyNumberFormat="1" applyFont="1" applyFill="1" applyBorder="1" applyAlignment="1" applyProtection="0">
      <alignment horizontal="center" vertical="top" wrapText="1"/>
    </xf>
    <xf numFmtId="49" fontId="4" fillId="7" borderId="4" applyNumberFormat="1" applyFont="1" applyFill="1" applyBorder="1" applyAlignment="1" applyProtection="0">
      <alignment vertical="top" wrapText="1"/>
    </xf>
    <xf numFmtId="0" fontId="4" fillId="6" borderId="4" applyNumberFormat="0" applyFont="1" applyFill="1" applyBorder="1" applyAlignment="1" applyProtection="0">
      <alignment vertical="top" wrapText="1"/>
    </xf>
    <xf numFmtId="0" fontId="4" fillId="7" borderId="4" applyNumberFormat="0" applyFont="1" applyFill="1" applyBorder="1" applyAlignment="1" applyProtection="0">
      <alignment vertical="top" wrapText="1"/>
    </xf>
    <xf numFmtId="49" fontId="4" fillId="6" borderId="7" applyNumberFormat="1" applyFont="1" applyFill="1" applyBorder="1" applyAlignment="1" applyProtection="0">
      <alignment vertical="top" wrapText="1"/>
    </xf>
    <xf numFmtId="0" fontId="4" fillId="8" borderId="7" applyNumberFormat="1" applyFont="1" applyFill="1" applyBorder="1" applyAlignment="1" applyProtection="0">
      <alignment horizontal="center" vertical="top" wrapText="1"/>
    </xf>
    <xf numFmtId="0" fontId="4" fillId="2" borderId="5" applyNumberFormat="0" applyFont="1" applyFill="1" applyBorder="1" applyAlignment="1" applyProtection="0">
      <alignment vertical="top" wrapText="1"/>
    </xf>
    <xf numFmtId="61" fontId="0" fillId="2" borderId="6" applyNumberFormat="1" applyFont="1" applyFill="1" applyBorder="1" applyAlignment="1" applyProtection="0">
      <alignment horizontal="center" vertical="top" wrapText="1"/>
    </xf>
    <xf numFmtId="0" fontId="0" fillId="7" borderId="7" applyNumberFormat="1" applyFont="1" applyFill="1" applyBorder="1" applyAlignment="1" applyProtection="0">
      <alignment horizontal="center" vertical="top" wrapText="1"/>
    </xf>
    <xf numFmtId="0" fontId="0" fillId="2" borderId="7" applyNumberFormat="0" applyFont="1" applyFill="1" applyBorder="1" applyAlignment="1" applyProtection="0">
      <alignment horizontal="center" vertical="top" wrapText="1"/>
    </xf>
    <xf numFmtId="60" fontId="0" fillId="2" borderId="7" applyNumberFormat="1" applyFont="1" applyFill="1" applyBorder="1" applyAlignment="1" applyProtection="0">
      <alignment vertical="top" wrapText="1"/>
    </xf>
    <xf numFmtId="0" fontId="0" fillId="6" borderId="7" applyNumberFormat="0" applyFont="1" applyFill="1" applyBorder="1" applyAlignment="1" applyProtection="0">
      <alignment vertical="top" wrapText="1"/>
    </xf>
    <xf numFmtId="0" fontId="0" fillId="2" borderId="7" applyNumberFormat="0" applyFont="1" applyFill="1" applyBorder="1" applyAlignment="1" applyProtection="0">
      <alignment vertical="top" wrapText="1"/>
    </xf>
    <xf numFmtId="49" fontId="4" fillId="6" borderId="10" applyNumberFormat="1" applyFont="1" applyFill="1" applyBorder="1" applyAlignment="1" applyProtection="0">
      <alignment vertical="top" wrapText="1"/>
    </xf>
    <xf numFmtId="0" fontId="4" fillId="8" borderId="10" applyNumberFormat="0" applyFont="1" applyFill="1" applyBorder="1" applyAlignment="1" applyProtection="0">
      <alignment horizontal="center" vertical="top" wrapText="1"/>
    </xf>
    <xf numFmtId="61" fontId="0" fillId="2" borderId="9" applyNumberFormat="1" applyFont="1" applyFill="1" applyBorder="1" applyAlignment="1" applyProtection="0">
      <alignment horizontal="center" vertical="top" wrapText="1"/>
    </xf>
    <xf numFmtId="0" fontId="0" fillId="7" borderId="10" applyNumberFormat="1" applyFont="1" applyFill="1" applyBorder="1" applyAlignment="1" applyProtection="0">
      <alignment horizontal="center" vertical="top" wrapText="1"/>
    </xf>
    <xf numFmtId="0" fontId="0" fillId="2" borderId="10" applyNumberFormat="1" applyFont="1" applyFill="1" applyBorder="1" applyAlignment="1" applyProtection="0">
      <alignment horizontal="center" vertical="top" wrapText="1"/>
    </xf>
    <xf numFmtId="60" fontId="0" fillId="2" borderId="10" applyNumberFormat="1" applyFont="1" applyFill="1" applyBorder="1" applyAlignment="1" applyProtection="0">
      <alignment vertical="top" wrapText="1"/>
    </xf>
    <xf numFmtId="0" fontId="0" fillId="6" borderId="10" applyNumberFormat="0" applyFont="1" applyFill="1" applyBorder="1" applyAlignment="1" applyProtection="0">
      <alignment vertical="top" wrapText="1"/>
    </xf>
    <xf numFmtId="0" fontId="4" fillId="8" borderId="10" applyNumberFormat="1" applyFont="1" applyFill="1" applyBorder="1" applyAlignment="1" applyProtection="0">
      <alignment horizontal="center" vertical="top" wrapText="1"/>
    </xf>
    <xf numFmtId="0" fontId="4" fillId="2" borderId="8" applyNumberFormat="1" applyFont="1" applyFill="1" applyBorder="1" applyAlignment="1" applyProtection="0">
      <alignment vertical="top" wrapText="1"/>
    </xf>
    <xf numFmtId="49" fontId="0" fillId="2" borderId="10" applyNumberFormat="1" applyFont="1" applyFill="1" applyBorder="1" applyAlignment="1" applyProtection="0">
      <alignment vertical="top" wrapText="1"/>
    </xf>
    <xf numFmtId="0" fontId="0" fillId="7" borderId="10" applyNumberFormat="0" applyFont="1" applyFill="1" applyBorder="1" applyAlignment="1" applyProtection="0">
      <alignment horizontal="center" vertical="top" wrapText="1"/>
    </xf>
    <xf numFmtId="0" fontId="0" applyNumberFormat="1" applyFont="1" applyFill="0" applyBorder="0" applyAlignment="1" applyProtection="0">
      <alignment vertical="top" wrapText="1"/>
    </xf>
    <xf numFmtId="49" fontId="11" fillId="5" borderId="4" applyNumberFormat="1" applyFont="1" applyFill="1" applyBorder="1" applyAlignment="1" applyProtection="0">
      <alignment horizontal="center" vertical="top" wrapText="1"/>
    </xf>
    <xf numFmtId="49" fontId="11" fillId="9" borderId="4" applyNumberFormat="1" applyFont="1" applyFill="1" applyBorder="1" applyAlignment="1" applyProtection="0">
      <alignment horizontal="center" vertical="top" wrapText="1"/>
    </xf>
    <xf numFmtId="49" fontId="11" fillId="5" borderId="5" applyNumberFormat="1" applyFont="1" applyFill="1" applyBorder="1" applyAlignment="1" applyProtection="0">
      <alignment horizontal="center" vertical="top" wrapText="1"/>
    </xf>
    <xf numFmtId="0" fontId="12" fillId="9" borderId="6" applyNumberFormat="0" applyFont="1" applyFill="1" applyBorder="1" applyAlignment="1" applyProtection="0">
      <alignment horizontal="center" vertical="top" wrapText="1"/>
    </xf>
    <xf numFmtId="49" fontId="11" fillId="5" borderId="8" applyNumberFormat="1" applyFont="1" applyFill="1" applyBorder="1" applyAlignment="1" applyProtection="0">
      <alignment horizontal="center" vertical="top" wrapText="1"/>
    </xf>
    <xf numFmtId="0" fontId="12" fillId="9" borderId="9" applyNumberFormat="0" applyFont="1" applyFill="1" applyBorder="1" applyAlignment="1" applyProtection="0">
      <alignment horizontal="center" vertical="top" wrapText="1"/>
    </xf>
    <xf numFmtId="0" fontId="0" applyNumberFormat="1" applyFont="1" applyFill="0" applyBorder="0" applyAlignment="1" applyProtection="0">
      <alignment vertical="top" wrapText="1"/>
    </xf>
    <xf numFmtId="49" fontId="1" fillId="2" borderId="1" applyNumberFormat="1" applyFont="1" applyFill="1" applyBorder="1" applyAlignment="1" applyProtection="0">
      <alignment horizontal="center" vertical="center"/>
    </xf>
    <xf numFmtId="0" fontId="1" fillId="2" borderId="3" applyNumberFormat="0" applyFont="1" applyFill="1" applyBorder="1" applyAlignment="1" applyProtection="0">
      <alignment horizontal="center" vertical="center"/>
    </xf>
    <xf numFmtId="49" fontId="4" fillId="8" borderId="7" applyNumberFormat="1" applyFont="1" applyFill="1" applyBorder="1" applyAlignment="1" applyProtection="0">
      <alignment vertical="top" wrapText="1"/>
    </xf>
    <xf numFmtId="0" fontId="4" fillId="2" borderId="5" applyNumberFormat="0" applyFont="1" applyFill="1" applyBorder="1" applyAlignment="1" applyProtection="0">
      <alignment horizontal="center" vertical="top" wrapText="1"/>
    </xf>
    <xf numFmtId="0" fontId="0" fillId="7" borderId="6" applyNumberFormat="1" applyFont="1" applyFill="1" applyBorder="1" applyAlignment="1" applyProtection="0">
      <alignment horizontal="center" vertical="top" wrapText="1"/>
    </xf>
    <xf numFmtId="0" fontId="0" fillId="2" borderId="7" applyNumberFormat="1" applyFont="1" applyFill="1" applyBorder="1" applyAlignment="1" applyProtection="0">
      <alignment horizontal="center" vertical="top" wrapText="1"/>
    </xf>
    <xf numFmtId="49" fontId="4" fillId="8" borderId="10" applyNumberFormat="1" applyFont="1" applyFill="1" applyBorder="1" applyAlignment="1" applyProtection="0">
      <alignment vertical="top" wrapText="1"/>
    </xf>
    <xf numFmtId="0" fontId="4" fillId="2" borderId="8" applyNumberFormat="0" applyFont="1" applyFill="1" applyBorder="1" applyAlignment="1" applyProtection="0">
      <alignment horizontal="center" vertical="top" wrapText="1"/>
    </xf>
    <xf numFmtId="0" fontId="0" fillId="7" borderId="9" applyNumberFormat="1" applyFont="1" applyFill="1" applyBorder="1" applyAlignment="1" applyProtection="0">
      <alignment horizontal="center" vertical="top" wrapText="1"/>
    </xf>
    <xf numFmtId="0" fontId="0" fillId="7" borderId="9" applyNumberFormat="0" applyFont="1" applyFill="1" applyBorder="1" applyAlignment="1" applyProtection="0">
      <alignment horizontal="center" vertical="top" wrapText="1"/>
    </xf>
    <xf numFmtId="62" fontId="0" fillId="2" borderId="10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4" fillId="4" borderId="4" applyNumberFormat="0" applyFont="1" applyFill="1" applyBorder="1" applyAlignment="1" applyProtection="0">
      <alignment vertical="top" wrapText="1"/>
    </xf>
    <xf numFmtId="49" fontId="4" fillId="4" borderId="4" applyNumberFormat="1" applyFont="1" applyFill="1" applyBorder="1" applyAlignment="1" applyProtection="0">
      <alignment horizontal="center" vertical="top" wrapText="1"/>
    </xf>
    <xf numFmtId="49" fontId="4" fillId="4" borderId="4" applyNumberFormat="1" applyFont="1" applyFill="1" applyBorder="1" applyAlignment="1" applyProtection="0">
      <alignment vertical="top" wrapText="1"/>
    </xf>
    <xf numFmtId="49" fontId="4" fillId="5" borderId="5" applyNumberFormat="1" applyFont="1" applyFill="1" applyBorder="1" applyAlignment="1" applyProtection="0">
      <alignment vertical="top" wrapText="1"/>
    </xf>
    <xf numFmtId="0" fontId="0" fillId="2" borderId="6" applyNumberFormat="1" applyFont="1" applyFill="1" applyBorder="1" applyAlignment="1" applyProtection="0">
      <alignment horizontal="center" vertical="top" wrapText="1"/>
    </xf>
    <xf numFmtId="49" fontId="4" fillId="5" borderId="8" applyNumberFormat="1" applyFont="1" applyFill="1" applyBorder="1" applyAlignment="1" applyProtection="0">
      <alignment vertical="top" wrapText="1"/>
    </xf>
    <xf numFmtId="0" fontId="0" fillId="2" borderId="9" applyNumberFormat="0" applyFont="1" applyFill="1" applyBorder="1" applyAlignment="1" applyProtection="0">
      <alignment horizontal="center" vertical="top" wrapText="1"/>
    </xf>
    <xf numFmtId="0" fontId="0" fillId="2" borderId="9" applyNumberFormat="1" applyFont="1" applyFill="1" applyBorder="1" applyAlignment="1" applyProtection="0">
      <alignment horizontal="center" vertical="top" wrapText="1"/>
    </xf>
    <xf numFmtId="0" fontId="0" fillId="2" borderId="10" applyNumberFormat="1" applyFont="1" applyFill="1" applyBorder="1" applyAlignment="1" applyProtection="0">
      <alignment vertical="top" wrapText="1"/>
    </xf>
    <xf numFmtId="0" fontId="4" fillId="5" borderId="8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10" fillId="2" borderId="32" applyNumberFormat="1" applyFont="1" applyFill="1" applyBorder="1" applyAlignment="1" applyProtection="0">
      <alignment horizontal="center" vertical="center"/>
    </xf>
    <xf numFmtId="0" fontId="10" fillId="2" borderId="33" applyNumberFormat="0" applyFont="1" applyFill="1" applyBorder="1" applyAlignment="1" applyProtection="0">
      <alignment horizontal="center" vertical="center"/>
    </xf>
    <xf numFmtId="0" fontId="10" fillId="2" borderId="34" applyNumberFormat="0" applyFont="1" applyFill="1" applyBorder="1" applyAlignment="1" applyProtection="0">
      <alignment horizontal="center" vertical="center"/>
    </xf>
    <xf numFmtId="0" fontId="0" fillId="2" borderId="35" applyNumberFormat="0" applyFont="1" applyFill="1" applyBorder="1" applyAlignment="1" applyProtection="0">
      <alignment vertical="top" wrapText="1"/>
    </xf>
    <xf numFmtId="0" fontId="13" fillId="2" borderId="36" applyNumberFormat="0" applyFont="1" applyFill="1" applyBorder="1" applyAlignment="1" applyProtection="0">
      <alignment horizontal="center" vertical="top" wrapText="1"/>
    </xf>
    <xf numFmtId="49" fontId="13" fillId="2" borderId="37" applyNumberFormat="1" applyFont="1" applyFill="1" applyBorder="1" applyAlignment="1" applyProtection="0">
      <alignment horizontal="center" vertical="top" wrapText="1"/>
    </xf>
    <xf numFmtId="49" fontId="13" fillId="2" borderId="38" applyNumberFormat="1" applyFont="1" applyFill="1" applyBorder="1" applyAlignment="1" applyProtection="0">
      <alignment vertical="top" wrapText="1"/>
    </xf>
    <xf numFmtId="0" fontId="0" fillId="2" borderId="39" applyNumberFormat="0" applyFont="1" applyFill="1" applyBorder="1" applyAlignment="1" applyProtection="0">
      <alignment vertical="top" wrapText="1"/>
    </xf>
    <xf numFmtId="0" fontId="0" fillId="2" borderId="40" applyNumberFormat="0" applyFont="1" applyFill="1" applyBorder="1" applyAlignment="1" applyProtection="0">
      <alignment vertical="top" wrapText="1"/>
    </xf>
    <xf numFmtId="49" fontId="0" fillId="2" borderId="41" applyNumberFormat="1" applyFont="1" applyFill="1" applyBorder="1" applyAlignment="1" applyProtection="0">
      <alignment horizontal="center" vertical="top" wrapText="1"/>
    </xf>
    <xf numFmtId="0" fontId="0" fillId="2" borderId="41" applyNumberFormat="0" applyFont="1" applyFill="1" applyBorder="1" applyAlignment="1" applyProtection="0">
      <alignment horizontal="center" vertical="top" wrapText="1"/>
    </xf>
    <xf numFmtId="0" fontId="8" fillId="2" borderId="41" applyNumberFormat="1" applyFont="1" applyFill="1" applyBorder="1" applyAlignment="1" applyProtection="0">
      <alignment horizontal="center" vertical="top" wrapText="1"/>
    </xf>
    <xf numFmtId="1" fontId="0" fillId="2" borderId="41" applyNumberFormat="1" applyFont="1" applyFill="1" applyBorder="1" applyAlignment="1" applyProtection="0">
      <alignment horizontal="center" vertical="top" wrapText="1"/>
    </xf>
    <xf numFmtId="63" fontId="0" fillId="2" borderId="41" applyNumberFormat="1" applyFont="1" applyFill="1" applyBorder="1" applyAlignment="1" applyProtection="0">
      <alignment horizontal="center" vertical="top" wrapText="1"/>
    </xf>
    <xf numFmtId="0" fontId="0" fillId="2" borderId="41" applyNumberFormat="0" applyFont="1" applyFill="1" applyBorder="1" applyAlignment="1" applyProtection="0">
      <alignment vertical="top" wrapText="1"/>
    </xf>
    <xf numFmtId="0" fontId="0" fillId="2" borderId="42" applyNumberFormat="0" applyFont="1" applyFill="1" applyBorder="1" applyAlignment="1" applyProtection="0">
      <alignment vertical="top" wrapText="1"/>
    </xf>
    <xf numFmtId="0" fontId="0" fillId="10" borderId="43" applyNumberFormat="0" applyFont="1" applyFill="1" applyBorder="1" applyAlignment="1" applyProtection="0">
      <alignment vertical="top" wrapText="1"/>
    </xf>
    <xf numFmtId="0" fontId="0" fillId="10" borderId="44" applyNumberFormat="0" applyFont="1" applyFill="1" applyBorder="1" applyAlignment="1" applyProtection="0">
      <alignment horizontal="center" vertical="top" wrapText="1"/>
    </xf>
    <xf numFmtId="0" fontId="0" fillId="10" borderId="44" applyNumberFormat="1" applyFont="1" applyFill="1" applyBorder="1" applyAlignment="1" applyProtection="0">
      <alignment horizontal="center" vertical="top" wrapText="1"/>
    </xf>
    <xf numFmtId="49" fontId="0" fillId="10" borderId="44" applyNumberFormat="1" applyFont="1" applyFill="1" applyBorder="1" applyAlignment="1" applyProtection="0">
      <alignment vertical="top" wrapText="1"/>
    </xf>
    <xf numFmtId="49" fontId="0" fillId="10" borderId="44" applyNumberFormat="1" applyFont="1" applyFill="1" applyBorder="1" applyAlignment="1" applyProtection="0">
      <alignment horizontal="center" vertical="top" wrapText="1"/>
    </xf>
    <xf numFmtId="3" fontId="0" fillId="10" borderId="44" applyNumberFormat="1" applyFont="1" applyFill="1" applyBorder="1" applyAlignment="1" applyProtection="0">
      <alignment horizontal="center" vertical="top" wrapText="1"/>
    </xf>
    <xf numFmtId="1" fontId="0" fillId="10" borderId="44" applyNumberFormat="1" applyFont="1" applyFill="1" applyBorder="1" applyAlignment="1" applyProtection="0">
      <alignment horizontal="center" vertical="top" wrapText="1"/>
    </xf>
    <xf numFmtId="63" fontId="0" fillId="10" borderId="44" applyNumberFormat="1" applyFont="1" applyFill="1" applyBorder="1" applyAlignment="1" applyProtection="0">
      <alignment horizontal="center" vertical="top" wrapText="1"/>
    </xf>
    <xf numFmtId="0" fontId="0" fillId="10" borderId="44" applyNumberFormat="0" applyFont="1" applyFill="1" applyBorder="1" applyAlignment="1" applyProtection="0">
      <alignment vertical="top" wrapText="1"/>
    </xf>
    <xf numFmtId="0" fontId="0" fillId="10" borderId="45" applyNumberFormat="0" applyFont="1" applyFill="1" applyBorder="1" applyAlignment="1" applyProtection="0">
      <alignment vertical="top" wrapText="1"/>
    </xf>
    <xf numFmtId="0" fontId="0" fillId="2" borderId="43" applyNumberFormat="0" applyFont="1" applyFill="1" applyBorder="1" applyAlignment="1" applyProtection="0">
      <alignment vertical="top" wrapText="1"/>
    </xf>
    <xf numFmtId="0" fontId="0" fillId="2" borderId="44" applyNumberFormat="0" applyFont="1" applyFill="1" applyBorder="1" applyAlignment="1" applyProtection="0">
      <alignment horizontal="center" vertical="top" wrapText="1"/>
    </xf>
    <xf numFmtId="0" fontId="0" fillId="2" borderId="44" applyNumberFormat="1" applyFont="1" applyFill="1" applyBorder="1" applyAlignment="1" applyProtection="0">
      <alignment horizontal="center" vertical="top" wrapText="1"/>
    </xf>
    <xf numFmtId="49" fontId="0" fillId="2" borderId="44" applyNumberFormat="1" applyFont="1" applyFill="1" applyBorder="1" applyAlignment="1" applyProtection="0">
      <alignment vertical="top" wrapText="1"/>
    </xf>
    <xf numFmtId="49" fontId="0" fillId="2" borderId="44" applyNumberFormat="1" applyFont="1" applyFill="1" applyBorder="1" applyAlignment="1" applyProtection="0">
      <alignment horizontal="center" vertical="top" wrapText="1"/>
    </xf>
    <xf numFmtId="3" fontId="0" fillId="2" borderId="44" applyNumberFormat="1" applyFont="1" applyFill="1" applyBorder="1" applyAlignment="1" applyProtection="0">
      <alignment horizontal="center" vertical="top" wrapText="1"/>
    </xf>
    <xf numFmtId="1" fontId="0" fillId="2" borderId="44" applyNumberFormat="1" applyFont="1" applyFill="1" applyBorder="1" applyAlignment="1" applyProtection="0">
      <alignment horizontal="center" vertical="top" wrapText="1"/>
    </xf>
    <xf numFmtId="63" fontId="0" fillId="2" borderId="44" applyNumberFormat="1" applyFont="1" applyFill="1" applyBorder="1" applyAlignment="1" applyProtection="0">
      <alignment horizontal="center" vertical="top" wrapText="1"/>
    </xf>
    <xf numFmtId="0" fontId="0" fillId="2" borderId="44" applyNumberFormat="0" applyFont="1" applyFill="1" applyBorder="1" applyAlignment="1" applyProtection="0">
      <alignment vertical="top" wrapText="1"/>
    </xf>
    <xf numFmtId="0" fontId="0" fillId="2" borderId="45" applyNumberFormat="0" applyFont="1" applyFill="1" applyBorder="1" applyAlignment="1" applyProtection="0">
      <alignment vertical="top" wrapText="1"/>
    </xf>
    <xf numFmtId="0" fontId="4" fillId="10" borderId="44" applyNumberFormat="0" applyFont="1" applyFill="1" applyBorder="1" applyAlignment="1" applyProtection="0">
      <alignment horizontal="right" vertical="top" wrapText="1"/>
    </xf>
    <xf numFmtId="64" fontId="0" fillId="10" borderId="44" applyNumberFormat="1" applyFont="1" applyFill="1" applyBorder="1" applyAlignment="1" applyProtection="0">
      <alignment horizontal="center" vertical="top" wrapText="1"/>
    </xf>
    <xf numFmtId="0" fontId="4" fillId="2" borderId="44" applyNumberFormat="0" applyFont="1" applyFill="1" applyBorder="1" applyAlignment="1" applyProtection="0">
      <alignment horizontal="right" vertical="top" wrapText="1"/>
    </xf>
    <xf numFmtId="64" fontId="0" fillId="2" borderId="44" applyNumberFormat="1" applyFont="1" applyFill="1" applyBorder="1" applyAlignment="1" applyProtection="0">
      <alignment horizontal="center" vertical="top" wrapText="1"/>
    </xf>
    <xf numFmtId="0" fontId="4" fillId="2" borderId="44" applyNumberFormat="0" applyFont="1" applyFill="1" applyBorder="1" applyAlignment="1" applyProtection="0">
      <alignment horizontal="center" vertical="top" wrapText="1"/>
    </xf>
    <xf numFmtId="0" fontId="0" fillId="2" borderId="45" applyNumberFormat="0" applyFont="1" applyFill="1" applyBorder="1" applyAlignment="1" applyProtection="0">
      <alignment horizontal="center" vertical="top" wrapText="1"/>
    </xf>
    <xf numFmtId="0" fontId="0" fillId="10" borderId="46" applyNumberFormat="0" applyFont="1" applyFill="1" applyBorder="1" applyAlignment="1" applyProtection="0">
      <alignment vertical="top" wrapText="1"/>
    </xf>
    <xf numFmtId="0" fontId="0" fillId="10" borderId="47" applyNumberFormat="0" applyFont="1" applyFill="1" applyBorder="1" applyAlignment="1" applyProtection="0">
      <alignment vertical="top" wrapText="1"/>
    </xf>
    <xf numFmtId="0" fontId="0" fillId="2" borderId="48" applyNumberFormat="0" applyFont="1" applyFill="1" applyBorder="1" applyAlignment="1" applyProtection="0">
      <alignment vertical="top" wrapText="1"/>
    </xf>
    <xf numFmtId="0" fontId="0" fillId="2" borderId="49" applyNumberFormat="0" applyFont="1" applyFill="1" applyBorder="1" applyAlignment="1" applyProtection="0">
      <alignment vertical="top" wrapText="1"/>
    </xf>
    <xf numFmtId="49" fontId="0" fillId="2" borderId="50" applyNumberFormat="1" applyFont="1" applyFill="1" applyBorder="1" applyAlignment="1" applyProtection="0">
      <alignment horizontal="center" vertical="top" wrapText="1"/>
    </xf>
    <xf numFmtId="0" fontId="0" fillId="2" borderId="51" applyNumberFormat="0" applyFont="1" applyFill="1" applyBorder="1" applyAlignment="1" applyProtection="0">
      <alignment vertical="top" wrapText="1"/>
    </xf>
    <xf numFmtId="0" fontId="0" fillId="2" borderId="52" applyNumberFormat="0" applyFont="1" applyFill="1" applyBorder="1" applyAlignment="1" applyProtection="0">
      <alignment vertical="top" wrapText="1"/>
    </xf>
    <xf numFmtId="0" fontId="0" fillId="2" borderId="46" applyNumberFormat="0" applyFont="1" applyFill="1" applyBorder="1" applyAlignment="1" applyProtection="0">
      <alignment vertical="top" wrapText="1"/>
    </xf>
    <xf numFmtId="0" fontId="0" fillId="2" borderId="47" applyNumberFormat="0" applyFont="1" applyFill="1" applyBorder="1" applyAlignment="1" applyProtection="0">
      <alignment vertical="top" wrapText="1" readingOrder="1"/>
    </xf>
    <xf numFmtId="0" fontId="0" fillId="10" borderId="45" applyNumberFormat="0" applyFont="1" applyFill="1" applyBorder="1" applyAlignment="1" applyProtection="0">
      <alignment vertical="top" wrapText="1" readingOrder="1"/>
    </xf>
    <xf numFmtId="0" fontId="0" fillId="2" borderId="45" applyNumberFormat="0" applyFont="1" applyFill="1" applyBorder="1" applyAlignment="1" applyProtection="0">
      <alignment vertical="top" wrapText="1" readingOrder="1"/>
    </xf>
    <xf numFmtId="0" fontId="4" fillId="10" borderId="44" applyNumberFormat="0" applyFont="1" applyFill="1" applyBorder="1" applyAlignment="1" applyProtection="0">
      <alignment horizontal="center" vertical="top" wrapText="1"/>
    </xf>
    <xf numFmtId="49" fontId="4" fillId="10" borderId="44" applyNumberFormat="1" applyFont="1" applyFill="1" applyBorder="1" applyAlignment="1" applyProtection="0">
      <alignment horizontal="right" vertical="top" wrapText="1"/>
    </xf>
    <xf numFmtId="0" fontId="0" fillId="10" borderId="44" applyNumberFormat="0" applyFont="1" applyFill="1" applyBorder="1" applyAlignment="1" applyProtection="0">
      <alignment vertical="top" wrapText="1" readingOrder="1"/>
    </xf>
    <xf numFmtId="49" fontId="4" fillId="2" borderId="44" applyNumberFormat="1" applyFont="1" applyFill="1" applyBorder="1" applyAlignment="1" applyProtection="0">
      <alignment horizontal="right" vertical="top" wrapText="1"/>
    </xf>
    <xf numFmtId="0" fontId="0" fillId="2" borderId="44" applyNumberFormat="0" applyFont="1" applyFill="1" applyBorder="1" applyAlignment="1" applyProtection="0">
      <alignment vertical="top" wrapText="1" readingOrder="1"/>
    </xf>
    <xf numFmtId="0" fontId="0" fillId="10" borderId="53" applyNumberFormat="0" applyFont="1" applyFill="1" applyBorder="1" applyAlignment="1" applyProtection="0">
      <alignment vertical="top" wrapText="1"/>
    </xf>
    <xf numFmtId="49" fontId="0" fillId="10" borderId="54" applyNumberFormat="1" applyFont="1" applyFill="1" applyBorder="1" applyAlignment="1" applyProtection="0">
      <alignment horizontal="center" vertical="top" wrapText="1"/>
    </xf>
    <xf numFmtId="0" fontId="0" fillId="10" borderId="54" applyNumberFormat="0" applyFont="1" applyFill="1" applyBorder="1" applyAlignment="1" applyProtection="0">
      <alignment horizontal="center" vertical="top" wrapText="1"/>
    </xf>
    <xf numFmtId="0" fontId="14" fillId="10" borderId="54" applyNumberFormat="0" applyFont="1" applyFill="1" applyBorder="1" applyAlignment="1" applyProtection="0">
      <alignment horizontal="center" vertical="top" wrapText="1"/>
    </xf>
    <xf numFmtId="3" fontId="0" fillId="10" borderId="54" applyNumberFormat="1" applyFont="1" applyFill="1" applyBorder="1" applyAlignment="1" applyProtection="0">
      <alignment horizontal="center" vertical="top" wrapText="1"/>
    </xf>
    <xf numFmtId="1" fontId="0" fillId="10" borderId="54" applyNumberFormat="1" applyFont="1" applyFill="1" applyBorder="1" applyAlignment="1" applyProtection="0">
      <alignment horizontal="center" vertical="top" wrapText="1"/>
    </xf>
    <xf numFmtId="64" fontId="4" fillId="10" borderId="54" applyNumberFormat="1" applyFont="1" applyFill="1" applyBorder="1" applyAlignment="1" applyProtection="0">
      <alignment horizontal="center" vertical="top" wrapText="1"/>
    </xf>
    <xf numFmtId="0" fontId="0" fillId="10" borderId="55" applyNumberFormat="0" applyFont="1" applyFill="1" applyBorder="1" applyAlignment="1" applyProtection="0">
      <alignment vertical="top" wrapText="1"/>
    </xf>
    <xf numFmtId="0" fontId="0" fillId="2" borderId="56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4" fillId="5" borderId="5" applyNumberFormat="0" applyFont="1" applyFill="1" applyBorder="1" applyAlignment="1" applyProtection="0">
      <alignment horizontal="center" vertical="top" wrapText="1"/>
    </xf>
    <xf numFmtId="0" fontId="4" fillId="2" borderId="6" applyNumberFormat="0" applyFont="1" applyFill="1" applyBorder="1" applyAlignment="1" applyProtection="0">
      <alignment horizontal="center" vertical="top" wrapText="1"/>
    </xf>
    <xf numFmtId="0" fontId="4" fillId="2" borderId="7" applyNumberFormat="0" applyFont="1" applyFill="1" applyBorder="1" applyAlignment="1" applyProtection="0">
      <alignment horizontal="center" vertical="top" wrapText="1"/>
    </xf>
    <xf numFmtId="62" fontId="4" fillId="2" borderId="7" applyNumberFormat="1" applyFont="1" applyFill="1" applyBorder="1" applyAlignment="1" applyProtection="0">
      <alignment horizontal="center" vertical="top" wrapText="1"/>
    </xf>
    <xf numFmtId="49" fontId="4" fillId="2" borderId="7" applyNumberFormat="1" applyFont="1" applyFill="1" applyBorder="1" applyAlignment="1" applyProtection="0">
      <alignment horizontal="center" vertical="top" wrapText="1"/>
    </xf>
    <xf numFmtId="62" fontId="0" fillId="11" borderId="7" applyNumberFormat="1" applyFont="1" applyFill="1" applyBorder="1" applyAlignment="1" applyProtection="0">
      <alignment horizontal="center" vertical="top" wrapText="1"/>
    </xf>
    <xf numFmtId="65" fontId="0" fillId="2" borderId="7" applyNumberFormat="1" applyFont="1" applyFill="1" applyBorder="1" applyAlignment="1" applyProtection="0">
      <alignment horizontal="center" vertical="top" wrapText="1"/>
    </xf>
    <xf numFmtId="0" fontId="0" fillId="2" borderId="7" applyNumberFormat="0" applyFont="1" applyFill="1" applyBorder="1" applyAlignment="1" applyProtection="0">
      <alignment horizontal="center" vertical="top" wrapText="1" readingOrder="1"/>
    </xf>
    <xf numFmtId="0" fontId="4" fillId="5" borderId="8" applyNumberFormat="0" applyFont="1" applyFill="1" applyBorder="1" applyAlignment="1" applyProtection="0">
      <alignment horizontal="center" vertical="top" wrapText="1"/>
    </xf>
    <xf numFmtId="0" fontId="4" fillId="2" borderId="9" applyNumberFormat="0" applyFont="1" applyFill="1" applyBorder="1" applyAlignment="1" applyProtection="0">
      <alignment horizontal="center" vertical="top" wrapText="1"/>
    </xf>
    <xf numFmtId="0" fontId="4" fillId="2" borderId="10" applyNumberFormat="0" applyFont="1" applyFill="1" applyBorder="1" applyAlignment="1" applyProtection="0">
      <alignment horizontal="center" vertical="top" wrapText="1"/>
    </xf>
    <xf numFmtId="62" fontId="4" fillId="2" borderId="10" applyNumberFormat="1" applyFont="1" applyFill="1" applyBorder="1" applyAlignment="1" applyProtection="0">
      <alignment horizontal="center" vertical="top" wrapText="1"/>
    </xf>
    <xf numFmtId="49" fontId="4" fillId="2" borderId="10" applyNumberFormat="1" applyFont="1" applyFill="1" applyBorder="1" applyAlignment="1" applyProtection="0">
      <alignment horizontal="center" vertical="top" wrapText="1"/>
    </xf>
    <xf numFmtId="62" fontId="0" fillId="11" borderId="10" applyNumberFormat="1" applyFont="1" applyFill="1" applyBorder="1" applyAlignment="1" applyProtection="0">
      <alignment horizontal="center" vertical="top" wrapText="1"/>
    </xf>
    <xf numFmtId="49" fontId="9" fillId="2" borderId="10" applyNumberFormat="1" applyFont="1" applyFill="1" applyBorder="1" applyAlignment="1" applyProtection="0">
      <alignment horizontal="left" vertical="top" wrapText="1"/>
    </xf>
    <xf numFmtId="0" fontId="0" fillId="2" borderId="10" applyNumberFormat="0" applyFont="1" applyFill="1" applyBorder="1" applyAlignment="1" applyProtection="0">
      <alignment horizontal="center" vertical="top" wrapText="1" readingOrder="1"/>
    </xf>
    <xf numFmtId="9" fontId="4" fillId="2" borderId="10" applyNumberFormat="1" applyFont="1" applyFill="1" applyBorder="1" applyAlignment="1" applyProtection="0">
      <alignment horizontal="center" vertical="top" wrapText="1"/>
    </xf>
    <xf numFmtId="65" fontId="0" fillId="2" borderId="10" applyNumberFormat="1" applyFont="1" applyFill="1" applyBorder="1" applyAlignment="1" applyProtection="0">
      <alignment horizontal="center" vertical="top" wrapText="1"/>
    </xf>
    <xf numFmtId="62" fontId="0" fillId="2" borderId="10" applyNumberFormat="1" applyFont="1" applyFill="1" applyBorder="1" applyAlignment="1" applyProtection="0">
      <alignment horizontal="center" vertical="top" wrapText="1"/>
    </xf>
    <xf numFmtId="49" fontId="4" fillId="5" borderId="8" applyNumberFormat="1" applyFont="1" applyFill="1" applyBorder="1" applyAlignment="1" applyProtection="0">
      <alignment horizontal="center" vertical="top" wrapText="1"/>
    </xf>
    <xf numFmtId="0" fontId="0" fillId="2" borderId="57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4" fillId="6" borderId="4" applyNumberFormat="1" applyFont="1" applyFill="1" applyBorder="1" applyAlignment="1" applyProtection="0">
      <alignment vertical="top" wrapText="1"/>
    </xf>
    <xf numFmtId="49" fontId="4" fillId="8" borderId="5" applyNumberFormat="1" applyFont="1" applyFill="1" applyBorder="1" applyAlignment="1" applyProtection="0">
      <alignment vertical="top" wrapText="1"/>
    </xf>
    <xf numFmtId="1" fontId="0" fillId="7" borderId="7" applyNumberFormat="1" applyFont="1" applyFill="1" applyBorder="1" applyAlignment="1" applyProtection="0">
      <alignment horizontal="center" vertical="top" wrapText="1"/>
    </xf>
    <xf numFmtId="60" fontId="4" fillId="8" borderId="7" applyNumberFormat="1" applyFont="1" applyFill="1" applyBorder="1" applyAlignment="1" applyProtection="0">
      <alignment horizontal="center" vertical="top" wrapText="1"/>
    </xf>
    <xf numFmtId="60" fontId="4" fillId="2" borderId="7" applyNumberFormat="1" applyFont="1" applyFill="1" applyBorder="1" applyAlignment="1" applyProtection="0">
      <alignment horizontal="center" vertical="top" wrapText="1"/>
    </xf>
    <xf numFmtId="0" fontId="4" fillId="2" borderId="7" applyNumberFormat="1" applyFont="1" applyFill="1" applyBorder="1" applyAlignment="1" applyProtection="0">
      <alignment horizontal="center" vertical="top" wrapText="1"/>
    </xf>
    <xf numFmtId="1" fontId="0" fillId="2" borderId="7" applyNumberFormat="1" applyFont="1" applyFill="1" applyBorder="1" applyAlignment="1" applyProtection="0">
      <alignment horizontal="center" vertical="top" wrapText="1"/>
    </xf>
    <xf numFmtId="63" fontId="4" fillId="2" borderId="7" applyNumberFormat="1" applyFont="1" applyFill="1" applyBorder="1" applyAlignment="1" applyProtection="0">
      <alignment horizontal="center" vertical="top" wrapText="1"/>
    </xf>
    <xf numFmtId="9" fontId="4" fillId="2" borderId="7" applyNumberFormat="1" applyFont="1" applyFill="1" applyBorder="1" applyAlignment="1" applyProtection="0">
      <alignment horizontal="center" vertical="top" wrapText="1"/>
    </xf>
    <xf numFmtId="0" fontId="4" fillId="8" borderId="8" applyNumberFormat="0" applyFont="1" applyFill="1" applyBorder="1" applyAlignment="1" applyProtection="0">
      <alignment vertical="top" wrapText="1"/>
    </xf>
    <xf numFmtId="1" fontId="0" fillId="7" borderId="10" applyNumberFormat="1" applyFont="1" applyFill="1" applyBorder="1" applyAlignment="1" applyProtection="0">
      <alignment horizontal="center" vertical="top" wrapText="1"/>
    </xf>
    <xf numFmtId="60" fontId="4" fillId="8" borderId="10" applyNumberFormat="1" applyFont="1" applyFill="1" applyBorder="1" applyAlignment="1" applyProtection="0">
      <alignment horizontal="center" vertical="top" wrapText="1"/>
    </xf>
    <xf numFmtId="1" fontId="0" fillId="2" borderId="10" applyNumberFormat="1" applyFont="1" applyFill="1" applyBorder="1" applyAlignment="1" applyProtection="0">
      <alignment horizontal="center" vertical="top" wrapText="1"/>
    </xf>
    <xf numFmtId="63" fontId="4" fillId="2" borderId="10" applyNumberFormat="1" applyFont="1" applyFill="1" applyBorder="1" applyAlignment="1" applyProtection="0">
      <alignment horizontal="center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63b2de"/>
      <rgbColor rgb="ff3f3f3f"/>
      <rgbColor rgb="ffd42b15"/>
      <rgbColor rgb="ffe22400"/>
      <rgbColor rgb="ffbdc0bf"/>
      <rgbColor rgb="ffdbdbdb"/>
      <rgbColor rgb="fffaa09b"/>
      <rgbColor rgb="ffffb6b5"/>
      <rgbColor rgb="ffffdcd4"/>
      <rgbColor rgb="ffffc5ed"/>
      <rgbColor rgb="ffadadad"/>
      <rgbColor rgb="ff323232"/>
      <rgbColor rgb="ffd6d6d6"/>
      <rgbColor rgb="ff89847f"/>
      <rgbColor rgb="ffe3e3e3"/>
      <rgbColor rgb="fff4f9f8"/>
      <rgbColor rgb="fffe79e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2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570465</xdr:colOff>
      <xdr:row>31</xdr:row>
      <xdr:rowOff>219499</xdr:rowOff>
    </xdr:from>
    <xdr:to>
      <xdr:col>6</xdr:col>
      <xdr:colOff>412667</xdr:colOff>
      <xdr:row>35</xdr:row>
      <xdr:rowOff>107735</xdr:rowOff>
    </xdr:to>
    <xdr:sp>
      <xdr:nvSpPr>
        <xdr:cNvPr id="2" name="Shape 2"/>
        <xdr:cNvSpPr txBox="1"/>
      </xdr:nvSpPr>
      <xdr:spPr>
        <a:xfrm>
          <a:off x="1218165" y="8372264"/>
          <a:ext cx="3258503" cy="899157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Ca = Canvas chosen and available</a:t>
          </a:r>
          <a:endParaRPr b="1" baseline="0" cap="none" i="0" spc="0" strike="noStrike" sz="15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Tr = Image Transferred	</a:t>
          </a:r>
          <a:endParaRPr b="1" baseline="0" cap="none" i="0" spc="0" strike="noStrike" sz="15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Co = Colour layer done</a:t>
          </a:r>
        </a:p>
      </xdr:txBody>
    </xdr:sp>
    <xdr:clientData/>
  </xdr:twoCellAnchor>
  <xdr:twoCellAnchor>
    <xdr:from>
      <xdr:col>9</xdr:col>
      <xdr:colOff>170415</xdr:colOff>
      <xdr:row>0</xdr:row>
      <xdr:rowOff>0</xdr:rowOff>
    </xdr:from>
    <xdr:to>
      <xdr:col>10</xdr:col>
      <xdr:colOff>1065892</xdr:colOff>
      <xdr:row>0</xdr:row>
      <xdr:rowOff>462861</xdr:rowOff>
    </xdr:to>
    <xdr:sp>
      <xdr:nvSpPr>
        <xdr:cNvPr id="3" name="Shape 3"/>
        <xdr:cNvSpPr txBox="1"/>
      </xdr:nvSpPr>
      <xdr:spPr>
        <a:xfrm>
          <a:off x="8285715" y="-30187"/>
          <a:ext cx="1746378" cy="46286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I printed 5 or the possible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100 prints, so far</a:t>
          </a:r>
        </a:p>
      </xdr:txBody>
    </xdr:sp>
    <xdr:clientData/>
  </xdr:twoCellAnchor>
  <xdr:twoCellAnchor>
    <xdr:from>
      <xdr:col>9</xdr:col>
      <xdr:colOff>806449</xdr:colOff>
      <xdr:row>0</xdr:row>
      <xdr:rowOff>203288</xdr:rowOff>
    </xdr:from>
    <xdr:to>
      <xdr:col>9</xdr:col>
      <xdr:colOff>806449</xdr:colOff>
      <xdr:row>0</xdr:row>
      <xdr:rowOff>404533</xdr:rowOff>
    </xdr:to>
    <xdr:sp>
      <xdr:nvSpPr>
        <xdr:cNvPr id="4" name="Shape 4"/>
        <xdr:cNvSpPr/>
      </xdr:nvSpPr>
      <xdr:spPr>
        <a:xfrm>
          <a:off x="8921749" y="203288"/>
          <a:ext cx="1" cy="201245"/>
        </a:xfrm>
        <a:prstGeom prst="line">
          <a:avLst/>
        </a:prstGeom>
        <a:noFill/>
        <a:ln w="25400" cap="flat">
          <a:solidFill>
            <a:srgbClr val="000000"/>
          </a:solidFill>
          <a:prstDash val="solid"/>
          <a:miter lim="400000"/>
          <a:tailEnd type="triangle" w="med" len="med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0</xdr:col>
      <xdr:colOff>451742</xdr:colOff>
      <xdr:row>0</xdr:row>
      <xdr:rowOff>0</xdr:rowOff>
    </xdr:from>
    <xdr:to>
      <xdr:col>6</xdr:col>
      <xdr:colOff>144122</xdr:colOff>
      <xdr:row>0</xdr:row>
      <xdr:rowOff>287601</xdr:rowOff>
    </xdr:to>
    <xdr:sp>
      <xdr:nvSpPr>
        <xdr:cNvPr id="5" name="Shape 5"/>
        <xdr:cNvSpPr txBox="1"/>
      </xdr:nvSpPr>
      <xdr:spPr>
        <a:xfrm>
          <a:off x="451741" y="-18757"/>
          <a:ext cx="3756382" cy="28760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Add the year the piece was released as the first two digits</a:t>
          </a:r>
        </a:p>
      </xdr:txBody>
    </xdr:sp>
    <xdr:clientData/>
  </xdr:twoCellAnchor>
  <xdr:twoCellAnchor>
    <xdr:from>
      <xdr:col>0</xdr:col>
      <xdr:colOff>263062</xdr:colOff>
      <xdr:row>0</xdr:row>
      <xdr:rowOff>199541</xdr:rowOff>
    </xdr:from>
    <xdr:to>
      <xdr:col>0</xdr:col>
      <xdr:colOff>633428</xdr:colOff>
      <xdr:row>1</xdr:row>
      <xdr:rowOff>94926</xdr:rowOff>
    </xdr:to>
    <xdr:sp>
      <xdr:nvSpPr>
        <xdr:cNvPr id="6" name="Shape 6"/>
        <xdr:cNvSpPr/>
      </xdr:nvSpPr>
      <xdr:spPr>
        <a:xfrm flipH="1">
          <a:off x="263062" y="199541"/>
          <a:ext cx="370367" cy="370366"/>
        </a:xfrm>
        <a:prstGeom prst="line">
          <a:avLst/>
        </a:prstGeom>
        <a:noFill/>
        <a:ln w="25400" cap="flat">
          <a:solidFill>
            <a:srgbClr val="000000"/>
          </a:solidFill>
          <a:prstDash val="solid"/>
          <a:miter lim="400000"/>
          <a:tailEnd type="triangle" w="med" len="med"/>
        </a:ln>
        <a:effectLst/>
      </xdr:spPr>
      <xdr:txBody>
        <a:bodyPr/>
        <a:lstStyle/>
        <a:p>
          <a:pPr/>
        </a:p>
      </xdr:txBody>
    </xdr:sp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299675</xdr:colOff>
      <xdr:row>0</xdr:row>
      <xdr:rowOff>0</xdr:rowOff>
    </xdr:from>
    <xdr:to>
      <xdr:col>11</xdr:col>
      <xdr:colOff>582466</xdr:colOff>
      <xdr:row>1</xdr:row>
      <xdr:rowOff>16456</xdr:rowOff>
    </xdr:to>
    <xdr:sp>
      <xdr:nvSpPr>
        <xdr:cNvPr id="8" name="Shape 17"/>
        <xdr:cNvSpPr txBox="1"/>
      </xdr:nvSpPr>
      <xdr:spPr>
        <a:xfrm>
          <a:off x="5938475" y="-6637"/>
          <a:ext cx="3826092" cy="28760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100 h/month = 1904 sq/month 476 sq/week 22,848sq/year</a:t>
          </a:r>
        </a:p>
      </xdr:txBody>
    </xdr:sp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912098</xdr:colOff>
      <xdr:row>20</xdr:row>
      <xdr:rowOff>87629</xdr:rowOff>
    </xdr:from>
    <xdr:to>
      <xdr:col>4</xdr:col>
      <xdr:colOff>1039098</xdr:colOff>
      <xdr:row>22</xdr:row>
      <xdr:rowOff>191770</xdr:rowOff>
    </xdr:to>
    <xdr:pic>
      <xdr:nvPicPr>
        <xdr:cNvPr id="10" name="Screen Shot 2022-12-16 at 4.21.06 PM.png" descr="Screen Shot 2022-12-16 at 4.21.06 PM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912098" y="5417184"/>
          <a:ext cx="5105401" cy="6096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4567</xdr:colOff>
      <xdr:row>19</xdr:row>
      <xdr:rowOff>222252</xdr:rowOff>
    </xdr:from>
    <xdr:to>
      <xdr:col>3</xdr:col>
      <xdr:colOff>663926</xdr:colOff>
      <xdr:row>21</xdr:row>
      <xdr:rowOff>4393</xdr:rowOff>
    </xdr:to>
    <xdr:sp>
      <xdr:nvSpPr>
        <xdr:cNvPr id="11" name="Shape 11"/>
        <xdr:cNvSpPr txBox="1"/>
      </xdr:nvSpPr>
      <xdr:spPr>
        <a:xfrm>
          <a:off x="2493767" y="5299077"/>
          <a:ext cx="1903960" cy="28760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9144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Percentage of Profit formula</a:t>
          </a:r>
        </a:p>
      </xdr:txBody>
    </xdr:sp>
    <xdr:clientData/>
  </xdr:twoCellAnchor>
  <xdr:twoCellAnchor>
    <xdr:from>
      <xdr:col>0</xdr:col>
      <xdr:colOff>284714</xdr:colOff>
      <xdr:row>15</xdr:row>
      <xdr:rowOff>183517</xdr:rowOff>
    </xdr:from>
    <xdr:to>
      <xdr:col>2</xdr:col>
      <xdr:colOff>971161</xdr:colOff>
      <xdr:row>17</xdr:row>
      <xdr:rowOff>140918</xdr:rowOff>
    </xdr:to>
    <xdr:sp>
      <xdr:nvSpPr>
        <xdr:cNvPr id="12" name="Shape 12"/>
        <xdr:cNvSpPr txBox="1"/>
      </xdr:nvSpPr>
      <xdr:spPr>
        <a:xfrm>
          <a:off x="284713" y="4249422"/>
          <a:ext cx="3175649" cy="46286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9144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Gross Profit = the total amount of you sales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9144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Net Profit = the total sales minus your expenses.</a:t>
          </a:r>
        </a:p>
      </xdr:txBody>
    </xdr:sp>
    <xdr:clientData/>
  </xdr:twoCellAnchor>
  <xdr:twoCellAnchor>
    <xdr:from>
      <xdr:col>4</xdr:col>
      <xdr:colOff>152634</xdr:colOff>
      <xdr:row>16</xdr:row>
      <xdr:rowOff>83187</xdr:rowOff>
    </xdr:from>
    <xdr:to>
      <xdr:col>5</xdr:col>
      <xdr:colOff>1000867</xdr:colOff>
      <xdr:row>18</xdr:row>
      <xdr:rowOff>40588</xdr:rowOff>
    </xdr:to>
    <xdr:sp>
      <xdr:nvSpPr>
        <xdr:cNvPr id="13" name="Shape 13"/>
        <xdr:cNvSpPr txBox="1"/>
      </xdr:nvSpPr>
      <xdr:spPr>
        <a:xfrm>
          <a:off x="5131034" y="4401822"/>
          <a:ext cx="2092834" cy="46286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9144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Percentage of increase in sales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9144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(E4 - E3)/E3</a:t>
          </a:r>
        </a:p>
      </xdr:txBody>
    </xdr:sp>
    <xdr:clientData/>
  </xdr:twoCellAnchor>
</xdr:wsDr>
</file>

<file path=xl/drawings/drawing4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521810</xdr:colOff>
      <xdr:row>18</xdr:row>
      <xdr:rowOff>240227</xdr:rowOff>
    </xdr:from>
    <xdr:to>
      <xdr:col>10</xdr:col>
      <xdr:colOff>394810</xdr:colOff>
      <xdr:row>21</xdr:row>
      <xdr:rowOff>155137</xdr:rowOff>
    </xdr:to>
    <xdr:pic>
      <xdr:nvPicPr>
        <xdr:cNvPr id="15" name="Screen Shot 2022-12-16 at 4.57.27 PM.png" descr="Screen Shot 2022-12-16 at 4.57.27 PM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369910" y="5226247"/>
          <a:ext cx="3213101" cy="6731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595057</xdr:colOff>
      <xdr:row>18</xdr:row>
      <xdr:rowOff>77669</xdr:rowOff>
    </xdr:from>
    <xdr:to>
      <xdr:col>9</xdr:col>
      <xdr:colOff>230440</xdr:colOff>
      <xdr:row>19</xdr:row>
      <xdr:rowOff>112541</xdr:rowOff>
    </xdr:to>
    <xdr:sp>
      <xdr:nvSpPr>
        <xdr:cNvPr id="16" name="Shape 16"/>
        <xdr:cNvSpPr txBox="1"/>
      </xdr:nvSpPr>
      <xdr:spPr>
        <a:xfrm>
          <a:off x="5128957" y="5063689"/>
          <a:ext cx="1743584" cy="28760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9144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Profit Percentage formula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4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N36"/>
  <sheetViews>
    <sheetView workbookViewId="0" showGridLines="0" defaultGridColor="1"/>
  </sheetViews>
  <sheetFormatPr defaultColWidth="16.3333" defaultRowHeight="19.9" customHeight="1" outlineLevelRow="0" outlineLevelCol="0"/>
  <cols>
    <col min="1" max="1" width="8.5" style="1" customWidth="1"/>
    <col min="2" max="2" width="20.6719" style="1" customWidth="1"/>
    <col min="3" max="3" width="3.67188" style="1" customWidth="1"/>
    <col min="4" max="4" width="4.17188" style="1" customWidth="1"/>
    <col min="5" max="5" width="3.85156" style="1" customWidth="1"/>
    <col min="6" max="6" width="12.5" style="1" customWidth="1"/>
    <col min="7" max="7" width="21.5" style="1" customWidth="1"/>
    <col min="8" max="8" width="13.6719" style="1" customWidth="1"/>
    <col min="9" max="9" width="18" style="1" customWidth="1"/>
    <col min="10" max="10" width="11.1719" style="1" customWidth="1"/>
    <col min="11" max="11" width="14.8516" style="1" customWidth="1"/>
    <col min="12" max="12" width="16.3516" style="1" customWidth="1"/>
    <col min="13" max="13" width="26" style="1" customWidth="1"/>
    <col min="14" max="14" width="18" style="1" customWidth="1"/>
    <col min="15" max="16384" width="16.3516" style="1" customWidth="1"/>
  </cols>
  <sheetData>
    <row r="1" ht="37.4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ht="20.25" customHeight="1">
      <c r="A2" s="5"/>
      <c r="B2" t="s" s="6">
        <v>1</v>
      </c>
      <c r="C2" t="s" s="6">
        <v>2</v>
      </c>
      <c r="D2" t="s" s="7">
        <v>3</v>
      </c>
      <c r="E2" t="s" s="7">
        <v>4</v>
      </c>
      <c r="F2" t="s" s="7">
        <v>5</v>
      </c>
      <c r="G2" t="s" s="7">
        <v>6</v>
      </c>
      <c r="H2" t="s" s="7">
        <v>7</v>
      </c>
      <c r="I2" t="s" s="7">
        <v>8</v>
      </c>
      <c r="J2" t="s" s="7">
        <v>9</v>
      </c>
      <c r="K2" t="s" s="7">
        <v>10</v>
      </c>
      <c r="L2" t="s" s="7">
        <v>11</v>
      </c>
      <c r="M2" t="s" s="7">
        <v>12</v>
      </c>
      <c r="N2" t="s" s="7">
        <v>13</v>
      </c>
    </row>
    <row r="3" ht="23.2" customHeight="1">
      <c r="A3" t="s" s="8">
        <v>14</v>
      </c>
      <c r="B3" t="s" s="9">
        <v>15</v>
      </c>
      <c r="C3" t="s" s="10">
        <v>16</v>
      </c>
      <c r="D3" t="s" s="10">
        <v>16</v>
      </c>
      <c r="E3" t="s" s="10">
        <v>16</v>
      </c>
      <c r="F3" t="s" s="10">
        <v>17</v>
      </c>
      <c r="G3" t="s" s="10">
        <v>18</v>
      </c>
      <c r="H3" t="s" s="10">
        <v>19</v>
      </c>
      <c r="I3" t="s" s="10">
        <v>20</v>
      </c>
      <c r="J3" t="s" s="10">
        <v>21</v>
      </c>
      <c r="K3" t="s" s="10">
        <v>22</v>
      </c>
      <c r="L3" t="s" s="10">
        <v>23</v>
      </c>
      <c r="M3" t="s" s="11">
        <v>24</v>
      </c>
      <c r="N3" s="12">
        <v>44197</v>
      </c>
    </row>
    <row r="4" ht="20.05" customHeight="1">
      <c r="A4" s="13"/>
      <c r="B4" s="14"/>
      <c r="C4" s="15"/>
      <c r="D4" s="15"/>
      <c r="E4" s="15"/>
      <c r="F4" s="15"/>
      <c r="G4" s="16"/>
      <c r="H4" s="15"/>
      <c r="I4" s="15"/>
      <c r="J4" s="17"/>
      <c r="K4" s="15"/>
      <c r="L4" s="15"/>
      <c r="M4" s="15"/>
      <c r="N4" s="18"/>
    </row>
    <row r="5" ht="20.05" customHeight="1">
      <c r="A5" s="13"/>
      <c r="B5" s="14"/>
      <c r="C5" s="15"/>
      <c r="D5" s="15"/>
      <c r="E5" s="15"/>
      <c r="F5" s="15"/>
      <c r="G5" s="15"/>
      <c r="H5" s="15"/>
      <c r="I5" s="15"/>
      <c r="J5" s="17"/>
      <c r="K5" s="15"/>
      <c r="L5" s="15"/>
      <c r="M5" s="15"/>
      <c r="N5" s="18"/>
    </row>
    <row r="6" ht="20.05" customHeight="1">
      <c r="A6" s="13"/>
      <c r="B6" s="14"/>
      <c r="C6" s="15"/>
      <c r="D6" s="15"/>
      <c r="E6" s="15"/>
      <c r="F6" s="15"/>
      <c r="G6" s="16"/>
      <c r="H6" s="15"/>
      <c r="I6" s="15"/>
      <c r="J6" s="19"/>
      <c r="K6" s="15"/>
      <c r="L6" s="15"/>
      <c r="M6" s="15"/>
      <c r="N6" s="18"/>
    </row>
    <row r="7" ht="20.05" customHeight="1">
      <c r="A7" s="13"/>
      <c r="B7" s="14"/>
      <c r="C7" s="15"/>
      <c r="D7" s="15"/>
      <c r="E7" s="15"/>
      <c r="F7" s="15"/>
      <c r="G7" s="16"/>
      <c r="H7" s="15"/>
      <c r="I7" s="15"/>
      <c r="J7" s="19"/>
      <c r="K7" s="15"/>
      <c r="L7" s="15"/>
      <c r="M7" s="15"/>
      <c r="N7" s="18"/>
    </row>
    <row r="8" ht="20.05" customHeight="1">
      <c r="A8" s="13"/>
      <c r="B8" s="14"/>
      <c r="C8" s="15"/>
      <c r="D8" s="15"/>
      <c r="E8" s="15"/>
      <c r="F8" s="15"/>
      <c r="G8" s="16"/>
      <c r="H8" s="15"/>
      <c r="I8" s="15"/>
      <c r="J8" s="19"/>
      <c r="K8" s="15"/>
      <c r="L8" s="15"/>
      <c r="M8" s="15"/>
      <c r="N8" s="18"/>
    </row>
    <row r="9" ht="20.05" customHeight="1">
      <c r="A9" s="13"/>
      <c r="B9" s="14"/>
      <c r="C9" s="15"/>
      <c r="D9" s="15"/>
      <c r="E9" s="15"/>
      <c r="F9" s="15"/>
      <c r="G9" s="16"/>
      <c r="H9" s="15"/>
      <c r="I9" s="15"/>
      <c r="J9" s="19"/>
      <c r="K9" s="15"/>
      <c r="L9" s="15"/>
      <c r="M9" s="15"/>
      <c r="N9" s="18"/>
    </row>
    <row r="10" ht="20.05" customHeight="1">
      <c r="A10" s="13"/>
      <c r="B10" s="14"/>
      <c r="C10" s="15"/>
      <c r="D10" s="15"/>
      <c r="E10" s="15"/>
      <c r="F10" s="15"/>
      <c r="G10" s="16"/>
      <c r="H10" s="15"/>
      <c r="I10" s="15"/>
      <c r="J10" s="19"/>
      <c r="K10" s="15"/>
      <c r="L10" s="15"/>
      <c r="M10" s="15"/>
      <c r="N10" s="18"/>
    </row>
    <row r="11" ht="20.05" customHeight="1">
      <c r="A11" s="13"/>
      <c r="B11" s="14"/>
      <c r="C11" s="15"/>
      <c r="D11" s="15"/>
      <c r="E11" s="15"/>
      <c r="F11" s="15"/>
      <c r="G11" s="15"/>
      <c r="H11" s="15"/>
      <c r="I11" s="15"/>
      <c r="J11" s="19"/>
      <c r="K11" s="15"/>
      <c r="L11" s="15"/>
      <c r="M11" s="15"/>
      <c r="N11" s="18"/>
    </row>
    <row r="12" ht="20.05" customHeight="1">
      <c r="A12" s="13"/>
      <c r="B12" s="14"/>
      <c r="C12" s="15"/>
      <c r="D12" s="15"/>
      <c r="E12" s="15"/>
      <c r="F12" s="15"/>
      <c r="G12" s="15"/>
      <c r="H12" s="15"/>
      <c r="I12" s="15"/>
      <c r="J12" s="19"/>
      <c r="K12" s="15"/>
      <c r="L12" s="15"/>
      <c r="M12" s="15"/>
      <c r="N12" s="18"/>
    </row>
    <row r="13" ht="20.05" customHeight="1">
      <c r="A13" s="13"/>
      <c r="B13" s="14"/>
      <c r="C13" s="15"/>
      <c r="D13" s="15"/>
      <c r="E13" s="15"/>
      <c r="F13" s="15"/>
      <c r="G13" s="16"/>
      <c r="H13" s="15"/>
      <c r="I13" s="15"/>
      <c r="J13" s="17"/>
      <c r="K13" s="15"/>
      <c r="L13" s="15"/>
      <c r="M13" s="15"/>
      <c r="N13" s="18"/>
    </row>
    <row r="14" ht="20.05" customHeight="1">
      <c r="A14" s="13"/>
      <c r="B14" s="14"/>
      <c r="C14" s="15"/>
      <c r="D14" s="15"/>
      <c r="E14" s="15"/>
      <c r="F14" s="15"/>
      <c r="G14" s="15"/>
      <c r="H14" s="15"/>
      <c r="I14" s="15"/>
      <c r="J14" s="19"/>
      <c r="K14" s="15"/>
      <c r="L14" s="15"/>
      <c r="M14" s="15"/>
      <c r="N14" s="18"/>
    </row>
    <row r="15" ht="20.05" customHeight="1">
      <c r="A15" s="13"/>
      <c r="B15" s="14"/>
      <c r="C15" s="15"/>
      <c r="D15" s="15"/>
      <c r="E15" s="15"/>
      <c r="F15" s="15"/>
      <c r="G15" s="15"/>
      <c r="H15" s="15"/>
      <c r="I15" s="15"/>
      <c r="J15" s="19"/>
      <c r="K15" s="15"/>
      <c r="L15" s="15"/>
      <c r="M15" s="15"/>
      <c r="N15" s="18"/>
    </row>
    <row r="16" ht="20.05" customHeight="1">
      <c r="A16" s="13"/>
      <c r="B16" s="14"/>
      <c r="C16" s="15"/>
      <c r="D16" s="15"/>
      <c r="E16" s="15"/>
      <c r="F16" s="15"/>
      <c r="G16" s="15"/>
      <c r="H16" s="15"/>
      <c r="I16" s="15"/>
      <c r="J16" s="19"/>
      <c r="K16" s="15"/>
      <c r="L16" s="15"/>
      <c r="M16" s="15"/>
      <c r="N16" s="18"/>
    </row>
    <row r="17" ht="20.05" customHeight="1">
      <c r="A17" s="13"/>
      <c r="B17" s="14"/>
      <c r="C17" s="15"/>
      <c r="D17" s="15"/>
      <c r="E17" s="15"/>
      <c r="F17" s="15"/>
      <c r="G17" s="15"/>
      <c r="H17" s="15"/>
      <c r="I17" s="15"/>
      <c r="J17" s="19"/>
      <c r="K17" s="15"/>
      <c r="L17" s="15"/>
      <c r="M17" s="15"/>
      <c r="N17" s="18"/>
    </row>
    <row r="18" ht="20.05" customHeight="1">
      <c r="A18" s="13"/>
      <c r="B18" s="14"/>
      <c r="C18" s="15"/>
      <c r="D18" s="15"/>
      <c r="E18" s="15"/>
      <c r="F18" s="15"/>
      <c r="G18" s="15"/>
      <c r="H18" s="15"/>
      <c r="I18" s="15"/>
      <c r="J18" s="19"/>
      <c r="K18" s="15"/>
      <c r="L18" s="15"/>
      <c r="M18" s="15"/>
      <c r="N18" s="18"/>
    </row>
    <row r="19" ht="20.05" customHeight="1">
      <c r="A19" s="13"/>
      <c r="B19" s="14"/>
      <c r="C19" s="15"/>
      <c r="D19" s="15"/>
      <c r="E19" s="15"/>
      <c r="F19" s="15"/>
      <c r="G19" s="15"/>
      <c r="H19" s="15"/>
      <c r="I19" s="15"/>
      <c r="J19" s="19"/>
      <c r="K19" s="15"/>
      <c r="L19" s="15"/>
      <c r="M19" s="15"/>
      <c r="N19" s="18"/>
    </row>
    <row r="20" ht="20.05" customHeight="1">
      <c r="A20" s="13"/>
      <c r="B20" s="14"/>
      <c r="C20" s="15"/>
      <c r="D20" s="15"/>
      <c r="E20" s="15"/>
      <c r="F20" s="15"/>
      <c r="G20" s="15"/>
      <c r="H20" s="15"/>
      <c r="I20" s="15"/>
      <c r="J20" s="19"/>
      <c r="K20" s="15"/>
      <c r="L20" s="15"/>
      <c r="M20" s="15"/>
      <c r="N20" s="18"/>
    </row>
    <row r="21" ht="20.05" customHeight="1">
      <c r="A21" s="13"/>
      <c r="B21" s="14"/>
      <c r="C21" s="15"/>
      <c r="D21" s="15"/>
      <c r="E21" s="15"/>
      <c r="F21" s="15"/>
      <c r="G21" s="16"/>
      <c r="H21" s="15"/>
      <c r="I21" s="15"/>
      <c r="J21" s="17"/>
      <c r="K21" s="15"/>
      <c r="L21" s="15"/>
      <c r="M21" s="15"/>
      <c r="N21" s="18"/>
    </row>
    <row r="22" ht="20.05" customHeight="1">
      <c r="A22" s="13"/>
      <c r="B22" s="14"/>
      <c r="C22" s="15"/>
      <c r="D22" s="15"/>
      <c r="E22" s="15"/>
      <c r="F22" s="15"/>
      <c r="G22" s="15"/>
      <c r="H22" s="15"/>
      <c r="I22" s="15"/>
      <c r="J22" s="19"/>
      <c r="K22" s="15"/>
      <c r="L22" s="15"/>
      <c r="M22" s="15"/>
      <c r="N22" s="18"/>
    </row>
    <row r="23" ht="20.05" customHeight="1">
      <c r="A23" s="13"/>
      <c r="B23" s="14"/>
      <c r="C23" s="15"/>
      <c r="D23" s="15"/>
      <c r="E23" s="15"/>
      <c r="F23" s="15"/>
      <c r="G23" s="15"/>
      <c r="H23" s="15"/>
      <c r="I23" s="15"/>
      <c r="J23" s="19"/>
      <c r="K23" s="15"/>
      <c r="L23" s="15"/>
      <c r="M23" s="15"/>
      <c r="N23" s="18"/>
    </row>
    <row r="24" ht="20.05" customHeight="1">
      <c r="A24" s="13"/>
      <c r="B24" s="14"/>
      <c r="C24" s="15"/>
      <c r="D24" s="15"/>
      <c r="E24" s="15"/>
      <c r="F24" s="15"/>
      <c r="G24" s="16"/>
      <c r="H24" s="15"/>
      <c r="I24" s="15"/>
      <c r="J24" s="17"/>
      <c r="K24" s="15"/>
      <c r="L24" s="15"/>
      <c r="M24" s="15"/>
      <c r="N24" s="18"/>
    </row>
    <row r="25" ht="20.05" customHeight="1">
      <c r="A25" s="13"/>
      <c r="B25" s="14"/>
      <c r="C25" s="15"/>
      <c r="D25" s="15"/>
      <c r="E25" s="15"/>
      <c r="F25" s="15"/>
      <c r="G25" s="15"/>
      <c r="H25" s="15"/>
      <c r="I25" s="15"/>
      <c r="J25" s="19"/>
      <c r="K25" s="15"/>
      <c r="L25" s="15"/>
      <c r="M25" s="15"/>
      <c r="N25" s="18"/>
    </row>
    <row r="26" ht="20.05" customHeight="1">
      <c r="A26" s="13"/>
      <c r="B26" s="14"/>
      <c r="C26" s="15"/>
      <c r="D26" s="15"/>
      <c r="E26" s="15"/>
      <c r="F26" s="15"/>
      <c r="G26" s="15"/>
      <c r="H26" s="15"/>
      <c r="I26" s="15"/>
      <c r="J26" s="19"/>
      <c r="K26" s="15"/>
      <c r="L26" s="15"/>
      <c r="M26" s="15"/>
      <c r="N26" s="18"/>
    </row>
    <row r="27" ht="20.05" customHeight="1">
      <c r="A27" s="13"/>
      <c r="B27" s="14"/>
      <c r="C27" s="15"/>
      <c r="D27" s="15"/>
      <c r="E27" s="15"/>
      <c r="F27" s="15"/>
      <c r="G27" s="15"/>
      <c r="H27" s="15"/>
      <c r="I27" s="15"/>
      <c r="J27" s="19"/>
      <c r="K27" s="15"/>
      <c r="L27" s="15"/>
      <c r="M27" s="15"/>
      <c r="N27" s="18"/>
    </row>
    <row r="28" ht="20.05" customHeight="1">
      <c r="A28" s="13"/>
      <c r="B28" s="14"/>
      <c r="C28" s="15"/>
      <c r="D28" s="15"/>
      <c r="E28" s="15"/>
      <c r="F28" s="15"/>
      <c r="G28" s="15"/>
      <c r="H28" s="15"/>
      <c r="I28" s="15"/>
      <c r="J28" s="19"/>
      <c r="K28" s="15"/>
      <c r="L28" s="15"/>
      <c r="M28" s="15"/>
      <c r="N28" s="18"/>
    </row>
    <row r="29" ht="20.05" customHeight="1">
      <c r="A29" s="13"/>
      <c r="B29" s="14"/>
      <c r="C29" s="15"/>
      <c r="D29" s="15"/>
      <c r="E29" s="15"/>
      <c r="F29" s="15"/>
      <c r="G29" s="15"/>
      <c r="H29" s="15"/>
      <c r="I29" s="15"/>
      <c r="J29" s="19"/>
      <c r="K29" s="15"/>
      <c r="L29" s="15"/>
      <c r="M29" s="15"/>
      <c r="N29" s="18"/>
    </row>
    <row r="30" ht="19.9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</row>
    <row r="31" ht="19.9" customHeight="1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5"/>
    </row>
    <row r="32" ht="19.9" customHeight="1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5"/>
    </row>
    <row r="33" ht="19.9" customHeight="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5"/>
    </row>
    <row r="34" ht="19.9" customHeight="1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5"/>
    </row>
    <row r="35" ht="19.9" customHeight="1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5"/>
    </row>
    <row r="36" ht="19.9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8"/>
    </row>
  </sheetData>
  <mergeCells count="1">
    <mergeCell ref="A1:N1"/>
  </mergeCells>
  <pageMargins left="0.277778" right="0.277778" top="0.75" bottom="0.75" header="0.277778" footer="0.277778"/>
  <pageSetup firstPageNumber="1" fitToHeight="1" fitToWidth="1" scale="63" useFirstPageNumber="0" orientation="landscape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23"/>
  <sheetViews>
    <sheetView workbookViewId="0" showGridLines="0" defaultGridColor="1"/>
  </sheetViews>
  <sheetFormatPr defaultColWidth="16.3333" defaultRowHeight="19.9" customHeight="1" outlineLevelRow="0" outlineLevelCol="0"/>
  <cols>
    <col min="1" max="1" width="35.1719" style="29" customWidth="1"/>
    <col min="2" max="2" width="5.35156" style="29" customWidth="1"/>
    <col min="3" max="3" width="23.5" style="29" customWidth="1"/>
    <col min="4" max="5" width="16.3516" style="29" customWidth="1"/>
    <col min="6" max="16384" width="16.3516" style="29" customWidth="1"/>
  </cols>
  <sheetData>
    <row r="1" ht="27.65" customHeight="1">
      <c r="A1" s="30"/>
      <c r="B1" t="s" s="31">
        <v>25</v>
      </c>
      <c r="C1" s="32"/>
      <c r="D1" s="32"/>
      <c r="E1" s="33"/>
    </row>
    <row r="2" ht="23.2" customHeight="1">
      <c r="A2" s="34"/>
      <c r="B2" s="35"/>
      <c r="C2" s="36"/>
      <c r="D2" s="37"/>
      <c r="E2" s="38"/>
    </row>
    <row r="3" ht="20.25" customHeight="1">
      <c r="A3" s="34"/>
      <c r="B3" s="39">
        <v>1</v>
      </c>
      <c r="C3" s="40"/>
      <c r="D3" s="41"/>
      <c r="E3" s="38"/>
    </row>
    <row r="4" ht="20.05" customHeight="1">
      <c r="A4" s="34"/>
      <c r="B4" s="42">
        <v>2</v>
      </c>
      <c r="C4" s="43"/>
      <c r="D4" s="44"/>
      <c r="E4" s="38"/>
    </row>
    <row r="5" ht="20.05" customHeight="1">
      <c r="A5" s="34"/>
      <c r="B5" s="42">
        <v>3</v>
      </c>
      <c r="C5" s="43"/>
      <c r="D5" s="44"/>
      <c r="E5" s="38"/>
    </row>
    <row r="6" ht="20.05" customHeight="1">
      <c r="A6" s="34"/>
      <c r="B6" s="42">
        <v>4</v>
      </c>
      <c r="C6" s="43"/>
      <c r="D6" s="44"/>
      <c r="E6" s="38"/>
    </row>
    <row r="7" ht="20.05" customHeight="1">
      <c r="A7" s="34"/>
      <c r="B7" s="42">
        <v>5</v>
      </c>
      <c r="C7" s="43"/>
      <c r="D7" s="44"/>
      <c r="E7" s="38"/>
    </row>
    <row r="8" ht="20.05" customHeight="1">
      <c r="A8" s="34"/>
      <c r="B8" s="42">
        <v>6</v>
      </c>
      <c r="C8" s="43"/>
      <c r="D8" s="44"/>
      <c r="E8" s="38"/>
    </row>
    <row r="9" ht="20.05" customHeight="1">
      <c r="A9" s="34"/>
      <c r="B9" s="42">
        <v>7</v>
      </c>
      <c r="C9" s="43"/>
      <c r="D9" s="44"/>
      <c r="E9" s="38"/>
    </row>
    <row r="10" ht="20.05" customHeight="1">
      <c r="A10" s="34"/>
      <c r="B10" s="42">
        <v>8</v>
      </c>
      <c r="C10" s="43"/>
      <c r="D10" s="44"/>
      <c r="E10" s="38"/>
    </row>
    <row r="11" ht="20.05" customHeight="1">
      <c r="A11" s="34"/>
      <c r="B11" s="42">
        <v>9</v>
      </c>
      <c r="C11" s="43"/>
      <c r="D11" s="44"/>
      <c r="E11" s="38"/>
    </row>
    <row r="12" ht="20.05" customHeight="1">
      <c r="A12" s="34"/>
      <c r="B12" s="42">
        <v>10</v>
      </c>
      <c r="C12" s="43"/>
      <c r="D12" s="44"/>
      <c r="E12" s="38"/>
    </row>
    <row r="13" ht="20.05" customHeight="1">
      <c r="A13" s="34"/>
      <c r="B13" s="42">
        <v>11</v>
      </c>
      <c r="C13" s="43"/>
      <c r="D13" s="44"/>
      <c r="E13" s="38"/>
    </row>
    <row r="14" ht="20.05" customHeight="1">
      <c r="A14" s="34"/>
      <c r="B14" s="42">
        <v>12</v>
      </c>
      <c r="C14" s="43"/>
      <c r="D14" s="44"/>
      <c r="E14" s="38"/>
    </row>
    <row r="15" ht="20.05" customHeight="1">
      <c r="A15" s="34"/>
      <c r="B15" s="42">
        <v>13</v>
      </c>
      <c r="C15" s="43"/>
      <c r="D15" s="44"/>
      <c r="E15" s="38"/>
    </row>
    <row r="16" ht="20.05" customHeight="1">
      <c r="A16" s="34"/>
      <c r="B16" s="42">
        <v>14</v>
      </c>
      <c r="C16" s="43"/>
      <c r="D16" s="44"/>
      <c r="E16" s="38"/>
    </row>
    <row r="17" ht="20.05" customHeight="1">
      <c r="A17" s="34"/>
      <c r="B17" s="42">
        <v>15</v>
      </c>
      <c r="C17" s="43"/>
      <c r="D17" s="44"/>
      <c r="E17" s="38"/>
    </row>
    <row r="18" ht="20.05" customHeight="1">
      <c r="A18" s="34"/>
      <c r="B18" s="42">
        <v>16</v>
      </c>
      <c r="C18" s="43"/>
      <c r="D18" s="44"/>
      <c r="E18" s="38"/>
    </row>
    <row r="19" ht="20.05" customHeight="1">
      <c r="A19" s="34"/>
      <c r="B19" s="42">
        <v>17</v>
      </c>
      <c r="C19" s="43"/>
      <c r="D19" s="44"/>
      <c r="E19" s="38"/>
    </row>
    <row r="20" ht="20.05" customHeight="1">
      <c r="A20" s="34"/>
      <c r="B20" s="42">
        <v>18</v>
      </c>
      <c r="C20" s="43"/>
      <c r="D20" s="44"/>
      <c r="E20" s="38"/>
    </row>
    <row r="21" ht="20.05" customHeight="1">
      <c r="A21" s="34"/>
      <c r="B21" s="42">
        <v>19</v>
      </c>
      <c r="C21" s="43"/>
      <c r="D21" s="44"/>
      <c r="E21" s="38"/>
    </row>
    <row r="22" ht="20.85" customHeight="1">
      <c r="A22" s="34"/>
      <c r="B22" s="45">
        <v>21</v>
      </c>
      <c r="C22" s="46"/>
      <c r="D22" s="47"/>
      <c r="E22" s="38"/>
    </row>
    <row r="23" ht="20.85" customHeight="1">
      <c r="A23" s="48"/>
      <c r="B23" s="49"/>
      <c r="C23" s="50"/>
      <c r="D23" s="51"/>
      <c r="E23" s="52"/>
    </row>
  </sheetData>
  <mergeCells count="1">
    <mergeCell ref="B1:D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P53"/>
  <sheetViews>
    <sheetView workbookViewId="0" showGridLines="0" defaultGridColor="1"/>
  </sheetViews>
  <sheetFormatPr defaultColWidth="16.3333" defaultRowHeight="19.9" customHeight="1" outlineLevelRow="0" outlineLevelCol="0"/>
  <cols>
    <col min="1" max="2" width="12.8516" style="53" customWidth="1"/>
    <col min="3" max="3" width="10" style="53" customWidth="1"/>
    <col min="4" max="4" width="8.35156" style="53" customWidth="1"/>
    <col min="5" max="5" width="7" style="53" customWidth="1"/>
    <col min="6" max="6" width="12.5" style="53" customWidth="1"/>
    <col min="7" max="7" width="10.3516" style="53" customWidth="1"/>
    <col min="8" max="8" width="1.5" style="53" customWidth="1"/>
    <col min="9" max="9" width="16.3516" style="53" customWidth="1"/>
    <col min="10" max="10" width="7.67188" style="53" customWidth="1"/>
    <col min="11" max="11" width="15.5" style="53" customWidth="1"/>
    <col min="12" max="12" width="6" style="53" customWidth="1"/>
    <col min="13" max="13" width="13.6719" style="53" customWidth="1"/>
    <col min="14" max="14" width="6.17188" style="53" customWidth="1"/>
    <col min="15" max="15" width="9.17188" style="80" customWidth="1"/>
    <col min="16" max="16" width="9.67188" style="80" customWidth="1"/>
    <col min="17" max="16384" width="16.3516" style="80" customWidth="1"/>
  </cols>
  <sheetData>
    <row r="1" ht="32.25" customHeight="1">
      <c r="A1" t="s" s="54">
        <v>7</v>
      </c>
      <c r="B1" s="55"/>
      <c r="C1" t="s" s="56">
        <v>26</v>
      </c>
      <c r="D1" t="s" s="56">
        <v>27</v>
      </c>
      <c r="E1" t="s" s="54">
        <v>28</v>
      </c>
      <c r="F1" t="s" s="56">
        <v>29</v>
      </c>
      <c r="G1" t="s" s="57">
        <v>30</v>
      </c>
      <c r="H1" s="58"/>
      <c r="I1" s="59"/>
      <c r="J1" s="59"/>
      <c r="K1" s="59"/>
      <c r="L1" s="59"/>
      <c r="M1" s="59"/>
      <c r="N1" s="59"/>
    </row>
    <row r="2" ht="20.25" customHeight="1">
      <c r="A2" t="s" s="60">
        <v>31</v>
      </c>
      <c r="B2" s="61">
        <v>0.75</v>
      </c>
      <c r="C2" s="62"/>
      <c r="D2" s="63"/>
      <c r="E2" s="64">
        <v>48</v>
      </c>
      <c r="F2" s="65"/>
      <c r="G2" s="66"/>
      <c r="H2" s="67"/>
      <c r="I2" s="68"/>
      <c r="J2" s="68"/>
      <c r="K2" s="68"/>
      <c r="L2" s="68"/>
      <c r="M2" s="68"/>
      <c r="N2" s="68"/>
    </row>
    <row r="3" ht="20.05" customHeight="1">
      <c r="A3" t="s" s="69">
        <v>32</v>
      </c>
      <c r="B3" s="70"/>
      <c r="C3" s="13"/>
      <c r="D3" s="71">
        <f>E3*4/60</f>
        <v>4.66666666666667</v>
      </c>
      <c r="E3" s="72">
        <v>70</v>
      </c>
      <c r="F3" s="73">
        <v>3</v>
      </c>
      <c r="G3" s="74">
        <f>F3*E3</f>
        <v>210</v>
      </c>
      <c r="H3" s="75"/>
      <c r="I3" s="17"/>
      <c r="J3" s="17"/>
      <c r="K3" s="17"/>
      <c r="L3" s="17"/>
      <c r="M3" s="17"/>
      <c r="N3" s="17"/>
    </row>
    <row r="4" ht="20.05" customHeight="1">
      <c r="A4" t="s" s="69">
        <v>33</v>
      </c>
      <c r="B4" s="70"/>
      <c r="C4" s="13"/>
      <c r="D4" s="71"/>
      <c r="E4" s="72">
        <v>72</v>
      </c>
      <c r="F4" s="15"/>
      <c r="G4" s="74"/>
      <c r="H4" s="75"/>
      <c r="I4" s="17"/>
      <c r="J4" s="17"/>
      <c r="K4" s="17"/>
      <c r="L4" s="17"/>
      <c r="M4" s="17"/>
      <c r="N4" s="17"/>
    </row>
    <row r="5" ht="20.05" customHeight="1">
      <c r="A5" t="s" s="69">
        <v>34</v>
      </c>
      <c r="B5" s="76">
        <v>0.8</v>
      </c>
      <c r="C5" s="77">
        <v>9.800000000000001</v>
      </c>
      <c r="D5" s="71"/>
      <c r="E5" s="72">
        <v>80</v>
      </c>
      <c r="F5" s="15"/>
      <c r="G5" s="74"/>
      <c r="H5" s="75"/>
      <c r="I5" t="s" s="78">
        <v>35</v>
      </c>
      <c r="J5" t="s" s="78">
        <v>36</v>
      </c>
      <c r="K5" s="17"/>
      <c r="L5" s="17"/>
      <c r="M5" s="17"/>
      <c r="N5" s="17"/>
    </row>
    <row r="6" ht="20.05" customHeight="1">
      <c r="A6" t="s" s="69">
        <v>37</v>
      </c>
      <c r="B6" s="76">
        <v>0.75</v>
      </c>
      <c r="C6" s="13"/>
      <c r="D6" s="71"/>
      <c r="E6" s="72">
        <v>108</v>
      </c>
      <c r="F6" s="15"/>
      <c r="G6" s="74"/>
      <c r="H6" s="75"/>
      <c r="I6" t="s" s="78">
        <v>38</v>
      </c>
      <c r="J6" t="s" s="78">
        <v>39</v>
      </c>
      <c r="K6" t="s" s="78">
        <v>40</v>
      </c>
      <c r="L6" t="s" s="78">
        <v>41</v>
      </c>
      <c r="M6" s="17"/>
      <c r="N6" s="17"/>
    </row>
    <row r="7" ht="20.05" customHeight="1">
      <c r="A7" t="s" s="69">
        <v>42</v>
      </c>
      <c r="B7" s="70"/>
      <c r="C7" s="13"/>
      <c r="D7" s="71"/>
      <c r="E7" s="72">
        <v>145</v>
      </c>
      <c r="F7" s="15"/>
      <c r="G7" s="74"/>
      <c r="H7" s="75"/>
      <c r="I7" s="17"/>
      <c r="J7" s="17"/>
      <c r="K7" s="17"/>
      <c r="L7" s="17"/>
      <c r="M7" s="17"/>
      <c r="N7" s="17"/>
    </row>
    <row r="8" ht="20.05" customHeight="1">
      <c r="A8" t="s" s="69">
        <v>43</v>
      </c>
      <c r="B8" s="70"/>
      <c r="C8" s="77">
        <v>10.7</v>
      </c>
      <c r="D8" s="71"/>
      <c r="E8" s="72">
        <v>135</v>
      </c>
      <c r="F8" s="15"/>
      <c r="G8" s="74"/>
      <c r="H8" s="75"/>
      <c r="I8" s="17"/>
      <c r="J8" s="17"/>
      <c r="K8" s="17"/>
      <c r="L8" s="17"/>
      <c r="M8" s="17"/>
      <c r="N8" s="17"/>
    </row>
    <row r="9" ht="20.05" customHeight="1">
      <c r="A9" t="s" s="69">
        <v>44</v>
      </c>
      <c r="B9" s="70"/>
      <c r="C9" s="13"/>
      <c r="D9" s="71"/>
      <c r="E9" s="72">
        <v>100</v>
      </c>
      <c r="F9" s="15"/>
      <c r="G9" s="74"/>
      <c r="H9" s="75"/>
      <c r="I9" s="17"/>
      <c r="J9" s="17"/>
      <c r="K9" s="17"/>
      <c r="L9" s="17"/>
      <c r="M9" s="17"/>
      <c r="N9" s="17"/>
    </row>
    <row r="10" ht="20.05" customHeight="1">
      <c r="A10" t="s" s="69">
        <v>45</v>
      </c>
      <c r="B10" s="76">
        <v>0.2</v>
      </c>
      <c r="C10" s="13"/>
      <c r="D10" s="71"/>
      <c r="E10" s="72">
        <v>480</v>
      </c>
      <c r="F10" s="15"/>
      <c r="G10" s="74"/>
      <c r="H10" s="75"/>
      <c r="I10" t="s" s="78">
        <v>46</v>
      </c>
      <c r="J10" t="s" s="78">
        <v>47</v>
      </c>
      <c r="K10" s="17"/>
      <c r="L10" s="17"/>
      <c r="M10" s="17"/>
      <c r="N10" s="17"/>
    </row>
    <row r="11" ht="20.05" customHeight="1">
      <c r="A11" t="s" s="69">
        <v>48</v>
      </c>
      <c r="B11" s="76">
        <v>0.78</v>
      </c>
      <c r="C11" s="77">
        <v>13.2</v>
      </c>
      <c r="D11" s="71"/>
      <c r="E11" s="72">
        <v>154</v>
      </c>
      <c r="F11" s="15"/>
      <c r="G11" s="74"/>
      <c r="H11" s="75"/>
      <c r="I11" s="17"/>
      <c r="J11" s="17"/>
      <c r="K11" s="17"/>
      <c r="L11" s="17"/>
      <c r="M11" s="17"/>
      <c r="N11" s="17"/>
    </row>
    <row r="12" ht="20.05" customHeight="1">
      <c r="A12" t="s" s="69">
        <v>49</v>
      </c>
      <c r="B12" s="76">
        <v>0.68</v>
      </c>
      <c r="C12" s="13"/>
      <c r="D12" s="71"/>
      <c r="E12" s="72">
        <v>176</v>
      </c>
      <c r="F12" s="15"/>
      <c r="G12" s="74"/>
      <c r="H12" s="75"/>
      <c r="I12" s="17"/>
      <c r="J12" s="17"/>
      <c r="K12" s="17"/>
      <c r="L12" s="17"/>
      <c r="M12" s="17"/>
      <c r="N12" s="17"/>
    </row>
    <row r="13" ht="20.05" customHeight="1">
      <c r="A13" t="s" s="69">
        <v>50</v>
      </c>
      <c r="B13" s="76">
        <v>1</v>
      </c>
      <c r="C13" s="13"/>
      <c r="D13" s="71"/>
      <c r="E13" s="72">
        <v>144</v>
      </c>
      <c r="F13" s="15"/>
      <c r="G13" s="74"/>
      <c r="H13" s="75"/>
      <c r="I13" s="17"/>
      <c r="J13" s="17"/>
      <c r="K13" s="17"/>
      <c r="L13" s="17"/>
      <c r="M13" s="17"/>
      <c r="N13" s="17"/>
    </row>
    <row r="14" ht="20.05" customHeight="1">
      <c r="A14" t="s" s="69">
        <v>51</v>
      </c>
      <c r="B14" s="76">
        <v>0.75</v>
      </c>
      <c r="C14" s="77">
        <v>14.8</v>
      </c>
      <c r="D14" s="71"/>
      <c r="E14" s="72">
        <v>192</v>
      </c>
      <c r="F14" s="15"/>
      <c r="G14" s="74"/>
      <c r="H14" s="75"/>
      <c r="I14" t="s" s="78">
        <v>52</v>
      </c>
      <c r="J14" t="s" s="78">
        <v>53</v>
      </c>
      <c r="K14" t="s" s="78">
        <v>54</v>
      </c>
      <c r="L14" t="s" s="78">
        <v>55</v>
      </c>
      <c r="M14" s="17"/>
      <c r="N14" s="17"/>
    </row>
    <row r="15" ht="20.05" customHeight="1">
      <c r="A15" t="s" s="69">
        <v>56</v>
      </c>
      <c r="B15" s="76">
        <v>0.75</v>
      </c>
      <c r="C15" s="13"/>
      <c r="D15" s="71"/>
      <c r="E15" s="72">
        <v>192</v>
      </c>
      <c r="F15" s="15"/>
      <c r="G15" s="74"/>
      <c r="H15" s="75"/>
      <c r="I15" t="s" s="78">
        <v>57</v>
      </c>
      <c r="J15" t="s" s="78">
        <v>58</v>
      </c>
      <c r="K15" t="s" s="78">
        <v>59</v>
      </c>
      <c r="L15" t="s" s="78">
        <v>60</v>
      </c>
      <c r="M15" t="s" s="78">
        <v>61</v>
      </c>
      <c r="N15" t="s" s="78">
        <v>62</v>
      </c>
    </row>
    <row r="16" ht="20.05" customHeight="1">
      <c r="A16" t="s" s="69">
        <v>63</v>
      </c>
      <c r="B16" s="76">
        <v>0.5</v>
      </c>
      <c r="C16" s="77">
        <v>14.2</v>
      </c>
      <c r="D16" s="71"/>
      <c r="E16" s="72">
        <v>288</v>
      </c>
      <c r="F16" s="15"/>
      <c r="G16" s="74"/>
      <c r="H16" s="75"/>
      <c r="I16" t="s" s="78">
        <v>64</v>
      </c>
      <c r="J16" t="s" s="78">
        <v>65</v>
      </c>
      <c r="K16" s="17"/>
      <c r="L16" s="17"/>
      <c r="M16" s="17"/>
      <c r="N16" s="17"/>
    </row>
    <row r="17" ht="20.05" customHeight="1">
      <c r="A17" t="s" s="69">
        <v>66</v>
      </c>
      <c r="B17" s="76">
        <v>0.33</v>
      </c>
      <c r="C17" s="77">
        <v>17.3</v>
      </c>
      <c r="D17" s="71"/>
      <c r="E17" s="72">
        <v>432</v>
      </c>
      <c r="F17" s="15"/>
      <c r="G17" s="74"/>
      <c r="H17" s="75"/>
      <c r="I17" s="17"/>
      <c r="J17" s="17"/>
      <c r="K17" s="17"/>
      <c r="L17" s="17"/>
      <c r="M17" s="17"/>
      <c r="N17" s="17"/>
    </row>
    <row r="18" ht="20.05" customHeight="1">
      <c r="A18" t="s" s="69">
        <v>67</v>
      </c>
      <c r="B18" s="76">
        <v>0.77</v>
      </c>
      <c r="C18" s="77">
        <v>21.6</v>
      </c>
      <c r="D18" s="71"/>
      <c r="E18" s="72">
        <v>252</v>
      </c>
      <c r="F18" s="15"/>
      <c r="G18" s="74"/>
      <c r="H18" s="75"/>
      <c r="I18" s="17"/>
      <c r="J18" s="17"/>
      <c r="K18" s="17"/>
      <c r="L18" s="17"/>
      <c r="M18" s="17"/>
      <c r="N18" s="17"/>
    </row>
    <row r="19" ht="20.05" customHeight="1">
      <c r="A19" t="s" s="69">
        <v>68</v>
      </c>
      <c r="B19" s="76">
        <v>0.7</v>
      </c>
      <c r="C19" s="77">
        <v>21.2</v>
      </c>
      <c r="D19" s="71"/>
      <c r="E19" s="72">
        <v>280</v>
      </c>
      <c r="F19" s="15"/>
      <c r="G19" s="74"/>
      <c r="H19" s="75"/>
      <c r="I19" s="17"/>
      <c r="J19" s="17"/>
      <c r="K19" s="17"/>
      <c r="L19" s="17"/>
      <c r="M19" s="17"/>
      <c r="N19" s="17"/>
    </row>
    <row r="20" ht="20.05" customHeight="1">
      <c r="A20" t="s" s="69">
        <v>69</v>
      </c>
      <c r="B20" s="76">
        <v>0.86</v>
      </c>
      <c r="C20" s="13"/>
      <c r="D20" s="71"/>
      <c r="E20" s="72">
        <v>296</v>
      </c>
      <c r="F20" s="15"/>
      <c r="G20" s="74"/>
      <c r="H20" s="75"/>
      <c r="I20" s="17"/>
      <c r="J20" s="17"/>
      <c r="K20" s="17"/>
      <c r="L20" s="17"/>
      <c r="M20" s="17"/>
      <c r="N20" s="17"/>
    </row>
    <row r="21" ht="20.05" customHeight="1">
      <c r="A21" t="s" s="69">
        <v>70</v>
      </c>
      <c r="B21" s="76">
        <v>0.8</v>
      </c>
      <c r="C21" s="13"/>
      <c r="D21" s="71"/>
      <c r="E21" s="72">
        <v>320</v>
      </c>
      <c r="F21" s="15"/>
      <c r="G21" s="74"/>
      <c r="H21" s="75"/>
      <c r="I21" s="17"/>
      <c r="J21" s="17"/>
      <c r="K21" s="17"/>
      <c r="L21" s="17"/>
      <c r="M21" s="17"/>
      <c r="N21" s="17"/>
    </row>
    <row r="22" ht="20.05" customHeight="1">
      <c r="A22" t="s" s="69">
        <v>71</v>
      </c>
      <c r="B22" s="76">
        <v>0.75</v>
      </c>
      <c r="C22" s="77">
        <v>29.6</v>
      </c>
      <c r="D22" s="71"/>
      <c r="E22" s="72">
        <v>432</v>
      </c>
      <c r="F22" s="15"/>
      <c r="G22" s="74"/>
      <c r="H22" s="75"/>
      <c r="I22" s="17"/>
      <c r="J22" s="17"/>
      <c r="K22" s="17"/>
      <c r="L22" s="17"/>
      <c r="M22" s="17"/>
      <c r="N22" s="17"/>
    </row>
    <row r="23" ht="20.05" customHeight="1">
      <c r="A23" t="s" s="69">
        <v>72</v>
      </c>
      <c r="B23" s="76">
        <v>0.5</v>
      </c>
      <c r="C23" s="77">
        <v>23.4</v>
      </c>
      <c r="D23" s="71"/>
      <c r="E23" s="72">
        <v>648</v>
      </c>
      <c r="F23" s="15"/>
      <c r="G23" s="74"/>
      <c r="H23" s="75"/>
      <c r="I23" s="17"/>
      <c r="J23" s="17"/>
      <c r="K23" s="17"/>
      <c r="L23" s="17"/>
      <c r="M23" s="17"/>
      <c r="N23" s="17"/>
    </row>
    <row r="24" ht="20.05" customHeight="1">
      <c r="A24" t="s" s="69">
        <v>73</v>
      </c>
      <c r="B24" s="76">
        <v>1</v>
      </c>
      <c r="C24" s="13"/>
      <c r="D24" s="71"/>
      <c r="E24" s="72">
        <v>400</v>
      </c>
      <c r="F24" s="15"/>
      <c r="G24" s="74"/>
      <c r="H24" s="75"/>
      <c r="I24" s="17"/>
      <c r="J24" s="17"/>
      <c r="K24" s="17"/>
      <c r="L24" s="17"/>
      <c r="M24" s="17"/>
      <c r="N24" s="17"/>
    </row>
    <row r="25" ht="20.05" customHeight="1">
      <c r="A25" t="s" s="69">
        <v>74</v>
      </c>
      <c r="B25" s="76">
        <v>0.71</v>
      </c>
      <c r="C25" s="13"/>
      <c r="D25" s="71"/>
      <c r="E25" s="72">
        <v>560</v>
      </c>
      <c r="F25" s="15"/>
      <c r="G25" s="74"/>
      <c r="H25" s="75"/>
      <c r="I25" s="17"/>
      <c r="J25" s="17"/>
      <c r="K25" s="17"/>
      <c r="L25" s="17"/>
      <c r="M25" s="17"/>
      <c r="N25" s="17"/>
    </row>
    <row r="26" ht="20.05" customHeight="1">
      <c r="A26" t="s" s="69">
        <v>75</v>
      </c>
      <c r="B26" s="76">
        <v>0.66</v>
      </c>
      <c r="C26" s="13"/>
      <c r="D26" s="71"/>
      <c r="E26" s="72">
        <v>600</v>
      </c>
      <c r="F26" s="15"/>
      <c r="G26" s="74"/>
      <c r="H26" s="75"/>
      <c r="I26" s="17"/>
      <c r="J26" s="17"/>
      <c r="K26" s="17"/>
      <c r="L26" s="17"/>
      <c r="M26" s="17"/>
      <c r="N26" s="17"/>
    </row>
    <row r="27" ht="20.05" customHeight="1">
      <c r="A27" t="s" s="69">
        <v>76</v>
      </c>
      <c r="B27" s="76">
        <v>0.62</v>
      </c>
      <c r="C27" s="13"/>
      <c r="D27" s="71"/>
      <c r="E27" s="72">
        <v>640</v>
      </c>
      <c r="F27" s="15"/>
      <c r="G27" s="74"/>
      <c r="H27" s="75"/>
      <c r="I27" s="17"/>
      <c r="J27" s="17"/>
      <c r="K27" s="17"/>
      <c r="L27" s="17"/>
      <c r="M27" s="17"/>
      <c r="N27" s="17"/>
    </row>
    <row r="28" ht="20.05" customHeight="1">
      <c r="A28" t="s" s="69">
        <v>77</v>
      </c>
      <c r="B28" s="76">
        <v>0.55</v>
      </c>
      <c r="C28" s="13"/>
      <c r="D28" s="71"/>
      <c r="E28" s="72">
        <v>720</v>
      </c>
      <c r="F28" s="15"/>
      <c r="G28" s="74"/>
      <c r="H28" s="75"/>
      <c r="I28" s="17"/>
      <c r="J28" s="17"/>
      <c r="K28" s="17"/>
      <c r="L28" s="17"/>
      <c r="M28" s="17"/>
      <c r="N28" s="17"/>
    </row>
    <row r="29" ht="20.05" customHeight="1">
      <c r="A29" t="s" s="69">
        <v>78</v>
      </c>
      <c r="B29" s="76">
        <v>0.78</v>
      </c>
      <c r="C29" s="77">
        <v>48.7</v>
      </c>
      <c r="D29" s="71"/>
      <c r="E29" s="72">
        <v>616</v>
      </c>
      <c r="F29" s="15"/>
      <c r="G29" s="74"/>
      <c r="H29" s="75"/>
      <c r="I29" s="17"/>
      <c r="J29" s="17"/>
      <c r="K29" s="17"/>
      <c r="L29" s="17"/>
      <c r="M29" s="17"/>
      <c r="N29" s="17"/>
    </row>
    <row r="30" ht="20.05" customHeight="1">
      <c r="A30" t="s" s="69">
        <v>79</v>
      </c>
      <c r="B30" s="76">
        <v>0.61</v>
      </c>
      <c r="C30" s="13"/>
      <c r="D30" s="71"/>
      <c r="E30" s="72">
        <v>792</v>
      </c>
      <c r="F30" s="15"/>
      <c r="G30" s="74"/>
      <c r="H30" s="75"/>
      <c r="I30" s="17"/>
      <c r="J30" s="17"/>
      <c r="K30" s="17"/>
      <c r="L30" s="17"/>
      <c r="M30" s="17"/>
      <c r="N30" s="17"/>
    </row>
    <row r="31" ht="20.05" customHeight="1">
      <c r="A31" t="s" s="69">
        <v>80</v>
      </c>
      <c r="B31" s="76">
        <v>0.74</v>
      </c>
      <c r="C31" s="13"/>
      <c r="D31" s="71"/>
      <c r="E31" s="72">
        <v>741</v>
      </c>
      <c r="F31" s="15"/>
      <c r="G31" s="74"/>
      <c r="H31" s="75"/>
      <c r="I31" t="s" s="78">
        <v>81</v>
      </c>
      <c r="J31" t="s" s="78">
        <v>82</v>
      </c>
      <c r="K31" t="s" s="78">
        <v>83</v>
      </c>
      <c r="L31" t="s" s="78">
        <v>84</v>
      </c>
      <c r="M31" s="17"/>
      <c r="N31" s="17"/>
    </row>
    <row r="32" ht="20.05" customHeight="1">
      <c r="A32" t="s" s="69">
        <v>85</v>
      </c>
      <c r="B32" s="76">
        <v>0.8</v>
      </c>
      <c r="C32" s="13"/>
      <c r="D32" s="71"/>
      <c r="E32" s="72">
        <v>720</v>
      </c>
      <c r="F32" s="15"/>
      <c r="G32" s="74"/>
      <c r="H32" s="75"/>
      <c r="I32" s="17"/>
      <c r="J32" s="17"/>
      <c r="K32" s="17"/>
      <c r="L32" s="17"/>
      <c r="M32" s="17"/>
      <c r="N32" s="17"/>
    </row>
    <row r="33" ht="20.05" customHeight="1">
      <c r="A33" t="s" s="69">
        <v>86</v>
      </c>
      <c r="B33" s="76">
        <v>0.66</v>
      </c>
      <c r="C33" s="13"/>
      <c r="D33" s="71"/>
      <c r="E33" s="72">
        <v>864</v>
      </c>
      <c r="F33" s="15"/>
      <c r="G33" s="74"/>
      <c r="H33" s="75"/>
      <c r="I33" t="s" s="78">
        <v>87</v>
      </c>
      <c r="J33" t="s" s="78">
        <v>88</v>
      </c>
      <c r="K33" s="17"/>
      <c r="L33" s="17"/>
      <c r="M33" s="17"/>
      <c r="N33" s="17"/>
    </row>
    <row r="34" ht="20.05" customHeight="1">
      <c r="A34" t="s" s="69">
        <v>89</v>
      </c>
      <c r="B34" s="76">
        <v>0.5</v>
      </c>
      <c r="C34" s="13"/>
      <c r="D34" s="71"/>
      <c r="E34" s="72">
        <v>1152</v>
      </c>
      <c r="F34" s="15"/>
      <c r="G34" s="74"/>
      <c r="H34" s="75"/>
      <c r="I34" s="17"/>
      <c r="J34" s="17"/>
      <c r="K34" s="17"/>
      <c r="L34" s="17"/>
      <c r="M34" s="17"/>
      <c r="N34" s="17"/>
    </row>
    <row r="35" ht="20.05" customHeight="1">
      <c r="A35" t="s" s="69">
        <v>90</v>
      </c>
      <c r="B35" s="76">
        <v>0.43</v>
      </c>
      <c r="C35" s="13"/>
      <c r="D35" s="71"/>
      <c r="E35" s="72">
        <v>1560</v>
      </c>
      <c r="F35" s="15"/>
      <c r="G35" s="74"/>
      <c r="H35" s="75"/>
      <c r="I35" t="s" s="78">
        <v>91</v>
      </c>
      <c r="J35" t="s" s="78">
        <v>92</v>
      </c>
      <c r="K35" s="17"/>
      <c r="L35" s="17"/>
      <c r="M35" s="17"/>
      <c r="N35" s="17"/>
    </row>
    <row r="36" ht="20.05" customHeight="1">
      <c r="A36" t="s" s="69">
        <v>93</v>
      </c>
      <c r="B36" s="76">
        <v>0.77</v>
      </c>
      <c r="C36" s="77">
        <v>59.8</v>
      </c>
      <c r="D36" s="71"/>
      <c r="E36" s="79"/>
      <c r="F36" s="15"/>
      <c r="G36" s="74"/>
      <c r="H36" s="75"/>
      <c r="I36" s="17"/>
      <c r="J36" s="17"/>
      <c r="K36" s="17"/>
      <c r="L36" s="17"/>
      <c r="M36" s="17"/>
      <c r="N36" s="17"/>
    </row>
    <row r="37" ht="20.05" customHeight="1">
      <c r="A37" t="s" s="69">
        <v>94</v>
      </c>
      <c r="B37" s="76">
        <v>0.75</v>
      </c>
      <c r="C37" s="13"/>
      <c r="D37" s="71"/>
      <c r="E37" s="72">
        <v>1200</v>
      </c>
      <c r="F37" s="15"/>
      <c r="G37" s="74"/>
      <c r="H37" s="75"/>
      <c r="I37" s="17"/>
      <c r="J37" s="17"/>
      <c r="K37" s="17"/>
      <c r="L37" s="17"/>
      <c r="M37" s="17"/>
      <c r="N37" s="17"/>
    </row>
    <row r="38" ht="20.05" customHeight="1">
      <c r="A38" t="s" s="69">
        <v>95</v>
      </c>
      <c r="B38" s="76">
        <v>0.82</v>
      </c>
      <c r="C38" s="13"/>
      <c r="D38" s="71"/>
      <c r="E38" s="72">
        <v>1197</v>
      </c>
      <c r="F38" s="15"/>
      <c r="G38" s="74"/>
      <c r="H38" s="75"/>
      <c r="I38" s="17"/>
      <c r="J38" s="17"/>
      <c r="K38" s="17"/>
      <c r="L38" s="17"/>
      <c r="M38" s="17"/>
      <c r="N38" s="17"/>
    </row>
    <row r="39" ht="20.05" customHeight="1">
      <c r="A39" t="s" s="69">
        <v>96</v>
      </c>
      <c r="B39" s="76">
        <v>0.68</v>
      </c>
      <c r="C39" s="13"/>
      <c r="D39" s="71"/>
      <c r="E39" s="72">
        <v>1584</v>
      </c>
      <c r="F39" s="15"/>
      <c r="G39" s="74"/>
      <c r="H39" s="75"/>
      <c r="I39" s="17"/>
      <c r="J39" s="17"/>
      <c r="K39" s="17"/>
      <c r="L39" s="17"/>
      <c r="M39" s="17"/>
      <c r="N39" s="17"/>
    </row>
    <row r="40" ht="20.05" customHeight="1">
      <c r="A40" t="s" s="69">
        <v>97</v>
      </c>
      <c r="B40" s="76">
        <v>1</v>
      </c>
      <c r="C40" s="13"/>
      <c r="D40" s="71"/>
      <c r="E40" s="72">
        <v>1296</v>
      </c>
      <c r="F40" s="15"/>
      <c r="G40" s="74"/>
      <c r="H40" s="75"/>
      <c r="I40" t="s" s="78">
        <v>98</v>
      </c>
      <c r="J40" t="s" s="78">
        <v>99</v>
      </c>
      <c r="K40" s="17"/>
      <c r="L40" s="17"/>
      <c r="M40" s="17"/>
      <c r="N40" s="17"/>
    </row>
    <row r="41" ht="20.05" customHeight="1">
      <c r="A41" t="s" s="69">
        <v>100</v>
      </c>
      <c r="B41" s="76">
        <v>0.9399999999999999</v>
      </c>
      <c r="C41" s="13"/>
      <c r="D41" s="71"/>
      <c r="E41" s="72">
        <v>1368</v>
      </c>
      <c r="F41" s="15"/>
      <c r="G41" s="74"/>
      <c r="H41" s="75"/>
      <c r="I41" s="17"/>
      <c r="J41" s="17"/>
      <c r="K41" s="17"/>
      <c r="L41" s="17"/>
      <c r="M41" s="17"/>
      <c r="N41" s="17"/>
    </row>
    <row r="43" ht="21.45" customHeight="1">
      <c r="O43" t="s" s="81">
        <v>101</v>
      </c>
      <c r="P43" s="82"/>
    </row>
    <row r="44" ht="21.5" customHeight="1">
      <c r="O44" t="s" s="83">
        <v>102</v>
      </c>
      <c r="P44" s="84"/>
    </row>
    <row r="45" ht="21.25" customHeight="1">
      <c r="O45" t="s" s="85">
        <v>103</v>
      </c>
      <c r="P45" s="86"/>
    </row>
    <row r="46" ht="21.25" customHeight="1">
      <c r="O46" t="s" s="85">
        <v>104</v>
      </c>
      <c r="P46" s="86"/>
    </row>
    <row r="47" ht="21.25" customHeight="1">
      <c r="O47" t="s" s="85">
        <v>105</v>
      </c>
      <c r="P47" s="86"/>
    </row>
    <row r="48" ht="21.25" customHeight="1">
      <c r="O48" t="s" s="85">
        <v>106</v>
      </c>
      <c r="P48" s="86"/>
    </row>
    <row r="49" ht="21.25" customHeight="1">
      <c r="O49" t="s" s="85">
        <v>107</v>
      </c>
      <c r="P49" s="86"/>
    </row>
    <row r="50" ht="21.25" customHeight="1">
      <c r="O50" t="s" s="85">
        <v>108</v>
      </c>
      <c r="P50" s="86"/>
    </row>
    <row r="51" ht="21.25" customHeight="1">
      <c r="O51" t="s" s="85">
        <v>109</v>
      </c>
      <c r="P51" s="86"/>
    </row>
    <row r="52" ht="21.25" customHeight="1">
      <c r="O52" t="s" s="85">
        <v>110</v>
      </c>
      <c r="P52" s="86"/>
    </row>
    <row r="53" ht="21.25" customHeight="1">
      <c r="O53" t="s" s="85">
        <v>111</v>
      </c>
      <c r="P53" s="86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34"/>
  <sheetViews>
    <sheetView workbookViewId="0" showGridLines="0" defaultGridColor="1"/>
  </sheetViews>
  <sheetFormatPr defaultColWidth="16.3333" defaultRowHeight="19.9" customHeight="1" outlineLevelRow="0" outlineLevelCol="0"/>
  <cols>
    <col min="1" max="1" width="12" style="87" customWidth="1"/>
    <col min="2" max="2" width="10.1719" style="87" customWidth="1"/>
    <col min="3" max="3" width="12.8516" style="87" customWidth="1"/>
    <col min="4" max="4" width="6" style="87" customWidth="1"/>
    <col min="5" max="5" width="9.85156" style="87" customWidth="1"/>
    <col min="6" max="16384" width="16.3516" style="87" customWidth="1"/>
  </cols>
  <sheetData>
    <row r="1" ht="27.65" customHeight="1">
      <c r="A1" t="s" s="88">
        <v>112</v>
      </c>
      <c r="B1" s="32"/>
      <c r="C1" s="32"/>
      <c r="D1" s="32"/>
      <c r="E1" s="89"/>
    </row>
    <row r="2" ht="20.25" customHeight="1">
      <c r="A2" t="s" s="54">
        <v>7</v>
      </c>
      <c r="B2" t="s" s="54">
        <v>113</v>
      </c>
      <c r="C2" t="s" s="54">
        <v>28</v>
      </c>
      <c r="D2" t="s" s="54">
        <v>114</v>
      </c>
      <c r="E2" t="s" s="54">
        <v>115</v>
      </c>
    </row>
    <row r="3" ht="20.25" customHeight="1">
      <c r="A3" t="s" s="90">
        <v>31</v>
      </c>
      <c r="B3" s="91"/>
      <c r="C3" s="92">
        <v>48</v>
      </c>
      <c r="D3" s="65"/>
      <c r="E3" s="93">
        <f>C3*D3</f>
        <v>0</v>
      </c>
    </row>
    <row r="4" ht="20.05" customHeight="1">
      <c r="A4" t="s" s="94">
        <v>34</v>
      </c>
      <c r="B4" s="95"/>
      <c r="C4" s="96">
        <v>80</v>
      </c>
      <c r="D4" s="15"/>
      <c r="E4" s="73">
        <f>C4*D4</f>
        <v>0</v>
      </c>
    </row>
    <row r="5" ht="20.05" customHeight="1">
      <c r="A5" t="s" s="94">
        <v>37</v>
      </c>
      <c r="B5" s="95"/>
      <c r="C5" s="96">
        <v>108</v>
      </c>
      <c r="D5" s="15"/>
      <c r="E5" s="73">
        <f>C5*D5</f>
        <v>0</v>
      </c>
    </row>
    <row r="6" ht="20.05" customHeight="1">
      <c r="A6" t="s" s="94">
        <v>44</v>
      </c>
      <c r="B6" s="95"/>
      <c r="C6" s="96">
        <v>100</v>
      </c>
      <c r="D6" s="15"/>
      <c r="E6" s="73">
        <f>C6*D6</f>
        <v>0</v>
      </c>
    </row>
    <row r="7" ht="20.05" customHeight="1">
      <c r="A7" t="s" s="94">
        <v>45</v>
      </c>
      <c r="B7" s="95"/>
      <c r="C7" s="96">
        <v>480</v>
      </c>
      <c r="D7" s="15"/>
      <c r="E7" s="73">
        <f>C7*D7</f>
        <v>0</v>
      </c>
    </row>
    <row r="8" ht="20.05" customHeight="1">
      <c r="A8" t="s" s="94">
        <v>48</v>
      </c>
      <c r="B8" s="95"/>
      <c r="C8" s="96">
        <v>154</v>
      </c>
      <c r="D8" s="15"/>
      <c r="E8" s="73">
        <f>C8*D8</f>
        <v>0</v>
      </c>
    </row>
    <row r="9" ht="20.05" customHeight="1">
      <c r="A9" t="s" s="94">
        <v>49</v>
      </c>
      <c r="B9" s="95"/>
      <c r="C9" s="96">
        <v>176</v>
      </c>
      <c r="D9" s="15"/>
      <c r="E9" s="73">
        <f>C9*D9</f>
        <v>0</v>
      </c>
    </row>
    <row r="10" ht="20.05" customHeight="1">
      <c r="A10" t="s" s="94">
        <v>50</v>
      </c>
      <c r="B10" s="95"/>
      <c r="C10" s="96">
        <v>144</v>
      </c>
      <c r="D10" s="15"/>
      <c r="E10" s="73">
        <f>C10*D10</f>
        <v>0</v>
      </c>
    </row>
    <row r="11" ht="20.05" customHeight="1">
      <c r="A11" t="s" s="94">
        <v>116</v>
      </c>
      <c r="B11" s="95"/>
      <c r="C11" s="96">
        <v>192</v>
      </c>
      <c r="D11" s="15"/>
      <c r="E11" s="73">
        <f>C11*D11</f>
        <v>0</v>
      </c>
    </row>
    <row r="12" ht="20.05" customHeight="1">
      <c r="A12" t="s" s="94">
        <v>56</v>
      </c>
      <c r="B12" s="95"/>
      <c r="C12" s="96">
        <v>192</v>
      </c>
      <c r="D12" s="15"/>
      <c r="E12" s="73">
        <f>C12*D12</f>
        <v>0</v>
      </c>
    </row>
    <row r="13" ht="20.05" customHeight="1">
      <c r="A13" t="s" s="94">
        <v>63</v>
      </c>
      <c r="B13" s="95"/>
      <c r="C13" s="96">
        <v>288</v>
      </c>
      <c r="D13" s="15"/>
      <c r="E13" s="73">
        <f>C13*D13</f>
        <v>0</v>
      </c>
    </row>
    <row r="14" ht="20.05" customHeight="1">
      <c r="A14" t="s" s="94">
        <v>66</v>
      </c>
      <c r="B14" s="95"/>
      <c r="C14" s="96">
        <v>432</v>
      </c>
      <c r="D14" s="15"/>
      <c r="E14" s="73">
        <f>C14*D14</f>
        <v>0</v>
      </c>
    </row>
    <row r="15" ht="20.05" customHeight="1">
      <c r="A15" t="s" s="94">
        <v>67</v>
      </c>
      <c r="B15" s="95"/>
      <c r="C15" s="96">
        <v>252</v>
      </c>
      <c r="D15" s="15"/>
      <c r="E15" s="73">
        <f>C15*D15</f>
        <v>0</v>
      </c>
    </row>
    <row r="16" ht="20.05" customHeight="1">
      <c r="A16" t="s" s="94">
        <v>68</v>
      </c>
      <c r="B16" s="95"/>
      <c r="C16" s="96">
        <v>280</v>
      </c>
      <c r="D16" s="15"/>
      <c r="E16" s="73">
        <f>C16*D16</f>
        <v>0</v>
      </c>
    </row>
    <row r="17" ht="20.05" customHeight="1">
      <c r="A17" t="s" s="94">
        <v>69</v>
      </c>
      <c r="B17" s="95"/>
      <c r="C17" s="96">
        <v>296</v>
      </c>
      <c r="D17" s="15"/>
      <c r="E17" s="73">
        <f>C17*D17</f>
        <v>0</v>
      </c>
    </row>
    <row r="18" ht="20.05" customHeight="1">
      <c r="A18" t="s" s="94">
        <v>70</v>
      </c>
      <c r="B18" s="95"/>
      <c r="C18" s="96">
        <v>320</v>
      </c>
      <c r="D18" s="15"/>
      <c r="E18" s="73">
        <f>C18*D18</f>
        <v>0</v>
      </c>
    </row>
    <row r="19" ht="20.05" customHeight="1">
      <c r="A19" t="s" s="94">
        <v>71</v>
      </c>
      <c r="B19" s="95"/>
      <c r="C19" s="96">
        <v>432</v>
      </c>
      <c r="D19" s="15"/>
      <c r="E19" s="73">
        <f>C19*D19</f>
        <v>0</v>
      </c>
    </row>
    <row r="20" ht="20.05" customHeight="1">
      <c r="A20" t="s" s="94">
        <v>72</v>
      </c>
      <c r="B20" s="95"/>
      <c r="C20" s="96">
        <v>648</v>
      </c>
      <c r="D20" s="15"/>
      <c r="E20" s="73">
        <f>C20*D20</f>
        <v>0</v>
      </c>
    </row>
    <row r="21" ht="20.05" customHeight="1">
      <c r="A21" t="s" s="94">
        <v>73</v>
      </c>
      <c r="B21" s="95"/>
      <c r="C21" s="96">
        <v>400</v>
      </c>
      <c r="D21" s="15"/>
      <c r="E21" s="73">
        <f>C21*D21</f>
        <v>0</v>
      </c>
    </row>
    <row r="22" ht="20.05" customHeight="1">
      <c r="A22" t="s" s="94">
        <v>74</v>
      </c>
      <c r="B22" s="95"/>
      <c r="C22" s="96">
        <v>560</v>
      </c>
      <c r="D22" s="15"/>
      <c r="E22" s="73">
        <f>C22*D22</f>
        <v>0</v>
      </c>
    </row>
    <row r="23" ht="20.05" customHeight="1">
      <c r="A23" t="s" s="94">
        <v>75</v>
      </c>
      <c r="B23" s="95"/>
      <c r="C23" s="96">
        <v>600</v>
      </c>
      <c r="D23" s="15"/>
      <c r="E23" s="73">
        <f>C23*D23</f>
        <v>0</v>
      </c>
    </row>
    <row r="24" ht="20.05" customHeight="1">
      <c r="A24" t="s" s="94">
        <v>76</v>
      </c>
      <c r="B24" s="95"/>
      <c r="C24" s="96">
        <v>640</v>
      </c>
      <c r="D24" s="15"/>
      <c r="E24" s="73">
        <f>C24*D24</f>
        <v>0</v>
      </c>
    </row>
    <row r="25" ht="20.05" customHeight="1">
      <c r="A25" t="s" s="94">
        <v>77</v>
      </c>
      <c r="B25" s="95"/>
      <c r="C25" s="96">
        <v>720</v>
      </c>
      <c r="D25" s="15"/>
      <c r="E25" s="73">
        <f>C25*D25</f>
        <v>0</v>
      </c>
    </row>
    <row r="26" ht="20.05" customHeight="1">
      <c r="A26" t="s" s="94">
        <v>78</v>
      </c>
      <c r="B26" s="95"/>
      <c r="C26" s="96">
        <v>616</v>
      </c>
      <c r="D26" s="15"/>
      <c r="E26" s="73">
        <f>C26*D26</f>
        <v>0</v>
      </c>
    </row>
    <row r="27" ht="20.05" customHeight="1">
      <c r="A27" t="s" s="94">
        <v>79</v>
      </c>
      <c r="B27" s="95"/>
      <c r="C27" s="96">
        <v>792</v>
      </c>
      <c r="D27" s="15"/>
      <c r="E27" s="73">
        <f>C27*D27</f>
        <v>0</v>
      </c>
    </row>
    <row r="28" ht="20.05" customHeight="1">
      <c r="A28" t="s" s="94">
        <v>80</v>
      </c>
      <c r="B28" s="95"/>
      <c r="C28" s="96">
        <v>741</v>
      </c>
      <c r="D28" s="15"/>
      <c r="E28" s="73">
        <f>C28*D28</f>
        <v>0</v>
      </c>
    </row>
    <row r="29" ht="20.05" customHeight="1">
      <c r="A29" t="s" s="94">
        <v>85</v>
      </c>
      <c r="B29" s="95"/>
      <c r="C29" s="96">
        <v>720</v>
      </c>
      <c r="D29" s="15"/>
      <c r="E29" s="73">
        <f>C29*D29</f>
        <v>0</v>
      </c>
    </row>
    <row r="30" ht="20.05" customHeight="1">
      <c r="A30" t="s" s="94">
        <v>86</v>
      </c>
      <c r="B30" s="95"/>
      <c r="C30" s="96">
        <v>864</v>
      </c>
      <c r="D30" s="15"/>
      <c r="E30" s="73">
        <f>C30*D30</f>
        <v>0</v>
      </c>
    </row>
    <row r="31" ht="20.05" customHeight="1">
      <c r="A31" t="s" s="94">
        <v>89</v>
      </c>
      <c r="B31" s="95"/>
      <c r="C31" s="96">
        <v>1152</v>
      </c>
      <c r="D31" s="15"/>
      <c r="E31" s="73">
        <f>C31*D31</f>
        <v>0</v>
      </c>
    </row>
    <row r="32" ht="20.05" customHeight="1">
      <c r="A32" t="s" s="94">
        <v>90</v>
      </c>
      <c r="B32" s="95"/>
      <c r="C32" s="96">
        <v>1560</v>
      </c>
      <c r="D32" s="15"/>
      <c r="E32" s="73">
        <f>C32*D32</f>
        <v>0</v>
      </c>
    </row>
    <row r="33" ht="20.05" customHeight="1">
      <c r="A33" t="s" s="94">
        <v>93</v>
      </c>
      <c r="B33" s="95"/>
      <c r="C33" s="97"/>
      <c r="D33" s="15"/>
      <c r="E33" s="17"/>
    </row>
    <row r="34" ht="20.05" customHeight="1">
      <c r="A34" t="s" s="94">
        <v>94</v>
      </c>
      <c r="B34" s="95"/>
      <c r="C34" s="96">
        <v>1200</v>
      </c>
      <c r="D34" s="15"/>
      <c r="E34" s="98"/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11"/>
  <sheetViews>
    <sheetView workbookViewId="0" showGridLines="0" defaultGridColor="1"/>
  </sheetViews>
  <sheetFormatPr defaultColWidth="16.3333" defaultRowHeight="19.9" customHeight="1" outlineLevelRow="0" outlineLevelCol="0"/>
  <cols>
    <col min="1" max="1" width="16.3516" style="99" customWidth="1"/>
    <col min="2" max="2" width="7.17188" style="99" customWidth="1"/>
    <col min="3" max="3" width="7.35156" style="99" customWidth="1"/>
    <col min="4" max="4" width="11.1719" style="99" customWidth="1"/>
    <col min="5" max="16384" width="16.3516" style="99" customWidth="1"/>
  </cols>
  <sheetData>
    <row r="1" ht="27.65" customHeight="1">
      <c r="A1" t="s" s="88">
        <v>117</v>
      </c>
      <c r="B1" s="32"/>
      <c r="C1" s="32"/>
      <c r="D1" s="89"/>
    </row>
    <row r="2" ht="20.25" customHeight="1">
      <c r="A2" s="100"/>
      <c r="B2" t="s" s="101">
        <v>118</v>
      </c>
      <c r="C2" t="s" s="101">
        <v>119</v>
      </c>
      <c r="D2" t="s" s="102">
        <v>120</v>
      </c>
    </row>
    <row r="3" ht="20.25" customHeight="1">
      <c r="A3" t="s" s="103">
        <v>121</v>
      </c>
      <c r="B3" s="104">
        <v>1</v>
      </c>
      <c r="C3" s="93">
        <v>0</v>
      </c>
      <c r="D3" s="68"/>
    </row>
    <row r="4" ht="20.05" customHeight="1">
      <c r="A4" t="s" s="105">
        <v>122</v>
      </c>
      <c r="B4" s="106"/>
      <c r="C4" s="15"/>
      <c r="D4" s="17"/>
    </row>
    <row r="5" ht="20.05" customHeight="1">
      <c r="A5" t="s" s="105">
        <v>123</v>
      </c>
      <c r="B5" s="107">
        <v>0</v>
      </c>
      <c r="C5" s="15"/>
      <c r="D5" s="108">
        <v>1</v>
      </c>
    </row>
    <row r="6" ht="20.05" customHeight="1">
      <c r="A6" s="109"/>
      <c r="B6" s="106"/>
      <c r="C6" s="15"/>
      <c r="D6" s="17"/>
    </row>
    <row r="7" ht="20.05" customHeight="1">
      <c r="A7" s="109"/>
      <c r="B7" s="106"/>
      <c r="C7" s="15"/>
      <c r="D7" s="17"/>
    </row>
    <row r="8" ht="20.05" customHeight="1">
      <c r="A8" s="109"/>
      <c r="B8" s="106"/>
      <c r="C8" s="15"/>
      <c r="D8" s="17"/>
    </row>
    <row r="9" ht="20.05" customHeight="1">
      <c r="A9" s="109"/>
      <c r="B9" s="106"/>
      <c r="C9" s="15"/>
      <c r="D9" s="17"/>
    </row>
    <row r="10" ht="20.05" customHeight="1">
      <c r="A10" s="109"/>
      <c r="B10" s="106"/>
      <c r="C10" s="15"/>
      <c r="D10" s="17"/>
    </row>
    <row r="11" ht="20.05" customHeight="1">
      <c r="A11" s="109"/>
      <c r="B11" s="106"/>
      <c r="C11" s="15"/>
      <c r="D11" s="17"/>
    </row>
  </sheetData>
  <mergeCells count="1">
    <mergeCell ref="A1:D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M34"/>
  <sheetViews>
    <sheetView workbookViewId="0" showGridLines="0" defaultGridColor="1"/>
  </sheetViews>
  <sheetFormatPr defaultColWidth="16.3333" defaultRowHeight="19.9" customHeight="1" outlineLevelRow="0" outlineLevelCol="0"/>
  <cols>
    <col min="1" max="1" width="7.85156" style="110" customWidth="1"/>
    <col min="2" max="2" width="8.17188" style="110" customWidth="1"/>
    <col min="3" max="3" width="10.1719" style="110" customWidth="1"/>
    <col min="4" max="4" width="27" style="110" customWidth="1"/>
    <col min="5" max="5" width="12.6719" style="110" customWidth="1"/>
    <col min="6" max="7" width="8.17188" style="110" customWidth="1"/>
    <col min="8" max="8" width="15.5" style="110" customWidth="1"/>
    <col min="9" max="9" width="11.6719" style="110" customWidth="1"/>
    <col min="10" max="10" width="4.85156" style="110" customWidth="1"/>
    <col min="11" max="11" width="6.35156" style="110" customWidth="1"/>
    <col min="12" max="12" width="8" style="110" customWidth="1"/>
    <col min="13" max="13" width="16.3516" style="110" customWidth="1"/>
    <col min="14" max="16384" width="16.3516" style="110" customWidth="1"/>
  </cols>
  <sheetData>
    <row r="1" ht="21.35" customHeight="1">
      <c r="A1" t="s" s="111">
        <v>124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3"/>
      <c r="M1" s="114"/>
    </row>
    <row r="2" ht="24.25" customHeight="1">
      <c r="A2" s="115"/>
      <c r="B2" t="s" s="116">
        <v>125</v>
      </c>
      <c r="C2" t="s" s="116">
        <v>126</v>
      </c>
      <c r="D2" t="s" s="116">
        <v>1</v>
      </c>
      <c r="E2" t="s" s="116">
        <v>7</v>
      </c>
      <c r="F2" t="s" s="116">
        <v>127</v>
      </c>
      <c r="G2" t="s" s="116">
        <v>128</v>
      </c>
      <c r="H2" t="s" s="116">
        <v>129</v>
      </c>
      <c r="I2" t="s" s="116">
        <v>30</v>
      </c>
      <c r="J2" t="s" s="116">
        <v>130</v>
      </c>
      <c r="K2" t="s" s="116">
        <v>131</v>
      </c>
      <c r="L2" t="s" s="117">
        <v>132</v>
      </c>
      <c r="M2" s="118"/>
    </row>
    <row r="3" ht="19.5" customHeight="1">
      <c r="A3" s="119"/>
      <c r="B3" s="120"/>
      <c r="C3" s="121"/>
      <c r="D3" s="122">
        <v>2023</v>
      </c>
      <c r="E3" s="121"/>
      <c r="F3" t="s" s="120">
        <v>133</v>
      </c>
      <c r="G3" s="123"/>
      <c r="H3" s="123"/>
      <c r="I3" s="124"/>
      <c r="J3" s="124"/>
      <c r="K3" s="125"/>
      <c r="L3" s="126"/>
      <c r="M3" s="118"/>
    </row>
    <row r="4" ht="14.85" customHeight="1">
      <c r="A4" s="127"/>
      <c r="B4" s="128"/>
      <c r="C4" s="129">
        <v>94</v>
      </c>
      <c r="D4" t="s" s="130">
        <v>134</v>
      </c>
      <c r="E4" t="s" s="131">
        <v>51</v>
      </c>
      <c r="F4" s="132">
        <v>192</v>
      </c>
      <c r="G4" s="133">
        <f>(F4*3.5)/60</f>
        <v>11.2</v>
      </c>
      <c r="H4" s="133">
        <f>G4/5</f>
        <v>2.24</v>
      </c>
      <c r="I4" s="134"/>
      <c r="J4" s="134"/>
      <c r="K4" s="135"/>
      <c r="L4" s="136"/>
      <c r="M4" s="118"/>
    </row>
    <row r="5" ht="14.85" customHeight="1">
      <c r="A5" s="137"/>
      <c r="B5" s="138"/>
      <c r="C5" s="139">
        <v>55</v>
      </c>
      <c r="D5" t="s" s="140">
        <v>135</v>
      </c>
      <c r="E5" t="s" s="141">
        <v>80</v>
      </c>
      <c r="F5" s="142">
        <v>740</v>
      </c>
      <c r="G5" s="143">
        <f>(F5*3.5)/60</f>
        <v>43.1666666666667</v>
      </c>
      <c r="H5" s="143">
        <f>G5/5</f>
        <v>8.63333333333334</v>
      </c>
      <c r="I5" s="144"/>
      <c r="J5" s="144"/>
      <c r="K5" s="145"/>
      <c r="L5" s="146"/>
      <c r="M5" s="118"/>
    </row>
    <row r="6" ht="14.85" customHeight="1">
      <c r="A6" s="127"/>
      <c r="B6" s="128"/>
      <c r="C6" s="147"/>
      <c r="D6" s="135"/>
      <c r="E6" s="128"/>
      <c r="F6" s="128"/>
      <c r="G6" s="133"/>
      <c r="H6" s="128"/>
      <c r="I6" s="148"/>
      <c r="J6" s="148"/>
      <c r="K6" s="135"/>
      <c r="L6" s="136"/>
      <c r="M6" s="118"/>
    </row>
    <row r="7" ht="14.85" customHeight="1">
      <c r="A7" s="137"/>
      <c r="B7" s="138"/>
      <c r="C7" s="149"/>
      <c r="D7" s="145"/>
      <c r="E7" s="138"/>
      <c r="F7" s="138"/>
      <c r="G7" s="143"/>
      <c r="H7" s="138"/>
      <c r="I7" s="150"/>
      <c r="J7" s="151"/>
      <c r="K7" s="145"/>
      <c r="L7" s="152"/>
      <c r="M7" s="118"/>
    </row>
    <row r="8" ht="14.85" customHeight="1">
      <c r="A8" s="153"/>
      <c r="B8" s="128"/>
      <c r="C8" s="147"/>
      <c r="D8" s="135"/>
      <c r="E8" s="128"/>
      <c r="F8" s="128"/>
      <c r="G8" s="133"/>
      <c r="H8" s="128"/>
      <c r="I8" s="148"/>
      <c r="J8" s="148"/>
      <c r="K8" s="135"/>
      <c r="L8" s="154"/>
      <c r="M8" s="155"/>
    </row>
    <row r="9" ht="14.85" customHeight="1">
      <c r="A9" s="137"/>
      <c r="B9" s="141"/>
      <c r="C9" s="149"/>
      <c r="D9" s="145"/>
      <c r="E9" s="138"/>
      <c r="F9" s="142"/>
      <c r="G9" s="143"/>
      <c r="H9" s="138"/>
      <c r="I9" s="144"/>
      <c r="J9" s="144"/>
      <c r="K9" s="145"/>
      <c r="L9" s="146"/>
      <c r="M9" s="118"/>
    </row>
    <row r="10" ht="14.85" customHeight="1">
      <c r="A10" s="127"/>
      <c r="B10" s="131"/>
      <c r="C10" s="147"/>
      <c r="D10" s="135"/>
      <c r="E10" s="128"/>
      <c r="F10" s="128"/>
      <c r="G10" s="133"/>
      <c r="H10" s="128"/>
      <c r="I10" s="134"/>
      <c r="J10" s="134"/>
      <c r="K10" s="135"/>
      <c r="L10" s="136"/>
      <c r="M10" s="118"/>
    </row>
    <row r="11" ht="14.85" customHeight="1">
      <c r="A11" s="156"/>
      <c r="B11" s="157"/>
      <c r="C11" s="149"/>
      <c r="D11" s="145"/>
      <c r="E11" s="138"/>
      <c r="F11" s="142"/>
      <c r="G11" s="143"/>
      <c r="H11" s="138"/>
      <c r="I11" s="144"/>
      <c r="J11" s="144"/>
      <c r="K11" s="158"/>
      <c r="L11" s="159"/>
      <c r="M11" s="155"/>
    </row>
    <row r="12" ht="14.85" customHeight="1">
      <c r="A12" s="127"/>
      <c r="B12" s="131"/>
      <c r="C12" s="147"/>
      <c r="D12" s="135"/>
      <c r="E12" s="128"/>
      <c r="F12" s="128"/>
      <c r="G12" s="133"/>
      <c r="H12" s="128"/>
      <c r="I12" s="128"/>
      <c r="J12" s="128"/>
      <c r="K12" s="135"/>
      <c r="L12" s="136"/>
      <c r="M12" s="118"/>
    </row>
    <row r="13" ht="14.85" customHeight="1">
      <c r="A13" s="160"/>
      <c r="B13" s="141"/>
      <c r="C13" s="149"/>
      <c r="D13" s="145"/>
      <c r="E13" s="138"/>
      <c r="F13" s="138"/>
      <c r="G13" s="143"/>
      <c r="H13" s="138"/>
      <c r="I13" s="138"/>
      <c r="J13" s="138"/>
      <c r="K13" s="145"/>
      <c r="L13" s="161"/>
      <c r="M13" s="155"/>
    </row>
    <row r="14" ht="14.85" customHeight="1">
      <c r="A14" s="127"/>
      <c r="B14" s="131"/>
      <c r="C14" s="147"/>
      <c r="D14" s="135"/>
      <c r="E14" s="128"/>
      <c r="F14" s="128"/>
      <c r="G14" s="133"/>
      <c r="H14" s="128"/>
      <c r="I14" s="128"/>
      <c r="J14" s="128"/>
      <c r="K14" s="135"/>
      <c r="L14" s="162"/>
      <c r="M14" s="118"/>
    </row>
    <row r="15" ht="14.85" customHeight="1">
      <c r="A15" s="137"/>
      <c r="B15" s="141"/>
      <c r="C15" s="149"/>
      <c r="D15" s="145"/>
      <c r="E15" s="138"/>
      <c r="F15" s="142"/>
      <c r="G15" s="143"/>
      <c r="H15" s="138"/>
      <c r="I15" s="144"/>
      <c r="J15" s="144"/>
      <c r="K15" s="145"/>
      <c r="L15" s="163"/>
      <c r="M15" s="118"/>
    </row>
    <row r="16" ht="14.85" customHeight="1">
      <c r="A16" s="127"/>
      <c r="B16" s="131"/>
      <c r="C16" s="147"/>
      <c r="D16" s="135"/>
      <c r="E16" s="128"/>
      <c r="F16" s="128"/>
      <c r="G16" s="133"/>
      <c r="H16" s="128"/>
      <c r="I16" s="128"/>
      <c r="J16" s="128"/>
      <c r="K16" s="135"/>
      <c r="L16" s="162"/>
      <c r="M16" s="118"/>
    </row>
    <row r="17" ht="14.85" customHeight="1">
      <c r="A17" s="137"/>
      <c r="B17" s="141"/>
      <c r="C17" s="149"/>
      <c r="D17" s="145"/>
      <c r="E17" s="138"/>
      <c r="F17" s="142"/>
      <c r="G17" s="143"/>
      <c r="H17" s="138"/>
      <c r="I17" s="144"/>
      <c r="J17" s="144"/>
      <c r="K17" s="145"/>
      <c r="L17" s="163"/>
      <c r="M17" s="118"/>
    </row>
    <row r="18" ht="14.85" customHeight="1">
      <c r="A18" s="127"/>
      <c r="B18" s="131"/>
      <c r="C18" s="147"/>
      <c r="D18" s="135"/>
      <c r="E18" s="128"/>
      <c r="F18" s="132"/>
      <c r="G18" s="133"/>
      <c r="H18" s="128"/>
      <c r="I18" s="134"/>
      <c r="J18" s="134"/>
      <c r="K18" s="135"/>
      <c r="L18" s="162"/>
      <c r="M18" s="118"/>
    </row>
    <row r="19" ht="14.85" customHeight="1">
      <c r="A19" s="137"/>
      <c r="B19" s="141"/>
      <c r="C19" s="149"/>
      <c r="D19" s="145"/>
      <c r="E19" s="138"/>
      <c r="F19" s="142"/>
      <c r="G19" s="143"/>
      <c r="H19" s="138"/>
      <c r="I19" s="144"/>
      <c r="J19" s="144"/>
      <c r="K19" s="145"/>
      <c r="L19" s="163"/>
      <c r="M19" s="118"/>
    </row>
    <row r="20" ht="14.85" customHeight="1">
      <c r="A20" s="127"/>
      <c r="B20" s="131"/>
      <c r="C20" s="147"/>
      <c r="D20" s="135"/>
      <c r="E20" s="128"/>
      <c r="F20" s="132"/>
      <c r="G20" s="133"/>
      <c r="H20" s="128"/>
      <c r="I20" s="134"/>
      <c r="J20" s="134"/>
      <c r="K20" s="135"/>
      <c r="L20" s="162"/>
      <c r="M20" s="118"/>
    </row>
    <row r="21" ht="14.85" customHeight="1">
      <c r="A21" s="137"/>
      <c r="B21" s="141"/>
      <c r="C21" s="149"/>
      <c r="D21" s="145"/>
      <c r="E21" s="138"/>
      <c r="F21" s="142"/>
      <c r="G21" s="143"/>
      <c r="H21" s="138"/>
      <c r="I21" s="144"/>
      <c r="J21" s="144"/>
      <c r="K21" s="145"/>
      <c r="L21" s="163"/>
      <c r="M21" s="118"/>
    </row>
    <row r="22" ht="14.85" customHeight="1">
      <c r="A22" s="127"/>
      <c r="B22" s="131"/>
      <c r="C22" s="147"/>
      <c r="D22" s="135"/>
      <c r="E22" s="128"/>
      <c r="F22" s="132"/>
      <c r="G22" s="133"/>
      <c r="H22" s="128"/>
      <c r="I22" s="134"/>
      <c r="J22" s="134"/>
      <c r="K22" s="135"/>
      <c r="L22" s="162"/>
      <c r="M22" s="118"/>
    </row>
    <row r="23" ht="14.85" customHeight="1">
      <c r="A23" s="137"/>
      <c r="B23" s="141"/>
      <c r="C23" s="149"/>
      <c r="D23" s="145"/>
      <c r="E23" s="138"/>
      <c r="F23" s="142"/>
      <c r="G23" s="143"/>
      <c r="H23" s="138"/>
      <c r="I23" s="144"/>
      <c r="J23" s="144"/>
      <c r="K23" s="145"/>
      <c r="L23" s="163"/>
      <c r="M23" s="118"/>
    </row>
    <row r="24" ht="14.85" customHeight="1">
      <c r="A24" s="127"/>
      <c r="B24" s="131"/>
      <c r="C24" s="147"/>
      <c r="D24" s="135"/>
      <c r="E24" s="128"/>
      <c r="F24" s="128"/>
      <c r="G24" s="133"/>
      <c r="H24" s="128"/>
      <c r="I24" s="128"/>
      <c r="J24" s="128"/>
      <c r="K24" s="135"/>
      <c r="L24" s="162"/>
      <c r="M24" s="118"/>
    </row>
    <row r="25" ht="14.85" customHeight="1">
      <c r="A25" s="137"/>
      <c r="B25" s="141"/>
      <c r="C25" s="149"/>
      <c r="D25" s="145"/>
      <c r="E25" s="138"/>
      <c r="F25" s="142"/>
      <c r="G25" s="143"/>
      <c r="H25" s="138"/>
      <c r="I25" s="144"/>
      <c r="J25" s="144"/>
      <c r="K25" s="145"/>
      <c r="L25" s="163"/>
      <c r="M25" s="118"/>
    </row>
    <row r="26" ht="14.85" customHeight="1">
      <c r="A26" s="127"/>
      <c r="B26" s="131"/>
      <c r="C26" s="147"/>
      <c r="D26" s="135"/>
      <c r="E26" s="128"/>
      <c r="F26" s="128"/>
      <c r="G26" s="133"/>
      <c r="H26" s="128"/>
      <c r="I26" s="128"/>
      <c r="J26" s="128"/>
      <c r="K26" s="135"/>
      <c r="L26" s="162"/>
      <c r="M26" s="118"/>
    </row>
    <row r="27" ht="14.85" customHeight="1">
      <c r="A27" s="137"/>
      <c r="B27" s="141"/>
      <c r="C27" s="149"/>
      <c r="D27" s="145"/>
      <c r="E27" s="138"/>
      <c r="F27" s="138"/>
      <c r="G27" s="143"/>
      <c r="H27" s="138"/>
      <c r="I27" s="138"/>
      <c r="J27" s="138"/>
      <c r="K27" s="145"/>
      <c r="L27" s="163"/>
      <c r="M27" s="118"/>
    </row>
    <row r="28" ht="14.85" customHeight="1">
      <c r="A28" s="127"/>
      <c r="B28" s="128"/>
      <c r="C28" s="147"/>
      <c r="D28" s="135"/>
      <c r="E28" s="128"/>
      <c r="F28" s="128"/>
      <c r="G28" s="133"/>
      <c r="H28" s="128"/>
      <c r="I28" s="148"/>
      <c r="J28" s="128"/>
      <c r="K28" s="135"/>
      <c r="L28" s="162"/>
      <c r="M28" s="118"/>
    </row>
    <row r="29" ht="14.85" customHeight="1">
      <c r="A29" s="137"/>
      <c r="B29" s="138"/>
      <c r="C29" s="149"/>
      <c r="D29" s="145"/>
      <c r="E29" s="138"/>
      <c r="F29" s="138"/>
      <c r="G29" s="143"/>
      <c r="H29" s="138"/>
      <c r="I29" s="150"/>
      <c r="J29" s="144"/>
      <c r="K29" s="145"/>
      <c r="L29" s="163"/>
      <c r="M29" s="118"/>
    </row>
    <row r="30" ht="14.85" customHeight="1">
      <c r="A30" s="127"/>
      <c r="B30" s="131"/>
      <c r="C30" s="164"/>
      <c r="D30" t="s" s="165">
        <v>136</v>
      </c>
      <c r="E30" s="128"/>
      <c r="F30" s="132">
        <f>SUM(F6:F29)</f>
        <v>0</v>
      </c>
      <c r="G30" s="133">
        <f>SUM(G6:G29)</f>
        <v>0</v>
      </c>
      <c r="H30" s="133">
        <f>SUM(H6:H29)</f>
        <v>0</v>
      </c>
      <c r="I30" s="134">
        <f>SUM(I6:I29)</f>
        <v>0</v>
      </c>
      <c r="J30" s="134">
        <f>SUM(J6:J29)</f>
        <v>0</v>
      </c>
      <c r="K30" s="166"/>
      <c r="L30" s="162"/>
      <c r="M30" s="118"/>
    </row>
    <row r="31" ht="14.85" customHeight="1">
      <c r="A31" s="137"/>
      <c r="B31" s="141"/>
      <c r="C31" s="149"/>
      <c r="D31" t="s" s="167">
        <v>137</v>
      </c>
      <c r="E31" s="138"/>
      <c r="F31" s="142"/>
      <c r="G31" s="143"/>
      <c r="H31" s="143"/>
      <c r="I31" s="144"/>
      <c r="J31" s="144"/>
      <c r="K31" s="168"/>
      <c r="L31" s="163"/>
      <c r="M31" s="118"/>
    </row>
    <row r="32" ht="14.85" customHeight="1">
      <c r="A32" s="127"/>
      <c r="B32" s="131"/>
      <c r="C32" s="147"/>
      <c r="D32" s="147"/>
      <c r="E32" s="128"/>
      <c r="F32" s="132"/>
      <c r="G32" s="133"/>
      <c r="H32" s="133"/>
      <c r="I32" s="134"/>
      <c r="J32" s="134"/>
      <c r="K32" s="135"/>
      <c r="L32" s="136"/>
      <c r="M32" s="118"/>
    </row>
    <row r="33" ht="14.85" customHeight="1">
      <c r="A33" s="137"/>
      <c r="B33" s="141"/>
      <c r="C33" s="149"/>
      <c r="D33" s="149"/>
      <c r="E33" s="142"/>
      <c r="F33" s="142"/>
      <c r="G33" s="143"/>
      <c r="H33" s="143"/>
      <c r="I33" s="144"/>
      <c r="J33" s="144"/>
      <c r="K33" s="138"/>
      <c r="L33" s="146"/>
      <c r="M33" s="118"/>
    </row>
    <row r="34" ht="18.65" customHeight="1">
      <c r="A34" s="169"/>
      <c r="B34" s="170"/>
      <c r="C34" s="171"/>
      <c r="D34" s="172"/>
      <c r="E34" s="171"/>
      <c r="F34" s="173"/>
      <c r="G34" s="174"/>
      <c r="H34" s="174"/>
      <c r="I34" s="175"/>
      <c r="J34" s="175"/>
      <c r="K34" s="171"/>
      <c r="L34" s="176"/>
      <c r="M34" s="177"/>
    </row>
  </sheetData>
  <mergeCells count="1">
    <mergeCell ref="A1:L1"/>
  </mergeCells>
  <pageMargins left="0.75" right="0.5" top="0.5" bottom="0.5" header="0" footer="0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23"/>
  <sheetViews>
    <sheetView workbookViewId="0" showGridLines="0" defaultGridColor="1"/>
  </sheetViews>
  <sheetFormatPr defaultColWidth="16.3333" defaultRowHeight="19.9" customHeight="1" outlineLevelRow="0" outlineLevelCol="0"/>
  <cols>
    <col min="1" max="12" width="16.3516" style="178" customWidth="1"/>
    <col min="13" max="16384" width="16.3516" style="178" customWidth="1"/>
  </cols>
  <sheetData>
    <row r="1" ht="27.65" customHeight="1">
      <c r="A1" t="s" s="88">
        <v>138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89"/>
    </row>
    <row r="2" ht="32.25" customHeight="1">
      <c r="A2" t="s" s="101">
        <v>139</v>
      </c>
      <c r="B2" t="s" s="101">
        <v>140</v>
      </c>
      <c r="C2" t="s" s="101">
        <v>141</v>
      </c>
      <c r="D2" t="s" s="101">
        <v>142</v>
      </c>
      <c r="E2" t="s" s="101">
        <v>143</v>
      </c>
      <c r="F2" t="s" s="101">
        <v>144</v>
      </c>
      <c r="G2" t="s" s="101">
        <v>145</v>
      </c>
      <c r="H2" t="s" s="101">
        <v>146</v>
      </c>
      <c r="I2" t="s" s="101">
        <v>147</v>
      </c>
      <c r="J2" t="s" s="101">
        <v>148</v>
      </c>
      <c r="K2" t="s" s="101">
        <v>149</v>
      </c>
      <c r="L2" t="s" s="101">
        <v>150</v>
      </c>
    </row>
    <row r="3" ht="20.25" customHeight="1">
      <c r="A3" s="179"/>
      <c r="B3" s="180"/>
      <c r="C3" s="181"/>
      <c r="D3" s="182"/>
      <c r="E3" t="s" s="183">
        <v>151</v>
      </c>
      <c r="F3" s="184"/>
      <c r="G3" s="185"/>
      <c r="H3" s="186"/>
      <c r="I3" s="65"/>
      <c r="J3" s="65"/>
      <c r="K3" s="65"/>
      <c r="L3" s="65"/>
    </row>
    <row r="4" ht="20.05" customHeight="1">
      <c r="A4" s="187"/>
      <c r="B4" s="188"/>
      <c r="C4" s="189"/>
      <c r="D4" s="190"/>
      <c r="E4" t="s" s="191">
        <v>152</v>
      </c>
      <c r="F4" s="192"/>
      <c r="G4" t="s" s="193">
        <v>153</v>
      </c>
      <c r="H4" s="194"/>
      <c r="I4" s="15"/>
      <c r="J4" s="15"/>
      <c r="K4" s="15"/>
      <c r="L4" s="15"/>
    </row>
    <row r="5" ht="20.05" customHeight="1">
      <c r="A5" s="187"/>
      <c r="B5" s="188"/>
      <c r="C5" s="189"/>
      <c r="D5" s="190"/>
      <c r="E5" s="195"/>
      <c r="F5" s="192"/>
      <c r="G5" s="196"/>
      <c r="H5" s="194"/>
      <c r="I5" s="15"/>
      <c r="J5" s="15"/>
      <c r="K5" s="15"/>
      <c r="L5" s="15"/>
    </row>
    <row r="6" ht="20.05" customHeight="1">
      <c r="A6" s="187"/>
      <c r="B6" s="188"/>
      <c r="C6" s="189"/>
      <c r="D6" s="190"/>
      <c r="E6" s="195"/>
      <c r="F6" s="192"/>
      <c r="G6" s="196"/>
      <c r="H6" s="194"/>
      <c r="I6" s="15"/>
      <c r="J6" s="15"/>
      <c r="K6" s="15"/>
      <c r="L6" s="15"/>
    </row>
    <row r="7" ht="20.05" customHeight="1">
      <c r="A7" s="187"/>
      <c r="B7" s="188"/>
      <c r="C7" s="189"/>
      <c r="D7" s="190"/>
      <c r="E7" s="195"/>
      <c r="F7" s="197"/>
      <c r="G7" s="196"/>
      <c r="H7" s="194"/>
      <c r="I7" s="15"/>
      <c r="J7" s="15"/>
      <c r="K7" s="15"/>
      <c r="L7" s="15"/>
    </row>
    <row r="8" ht="20.05" customHeight="1">
      <c r="A8" t="s" s="198">
        <v>154</v>
      </c>
      <c r="B8" s="188"/>
      <c r="C8" s="189"/>
      <c r="D8" s="190"/>
      <c r="E8" s="195"/>
      <c r="F8" s="197"/>
      <c r="G8" s="196"/>
      <c r="H8" s="194"/>
      <c r="I8" s="15"/>
      <c r="J8" s="15"/>
      <c r="K8" s="15"/>
      <c r="L8" s="15"/>
    </row>
    <row r="9" ht="20.05" customHeight="1">
      <c r="A9" s="187"/>
      <c r="B9" s="188"/>
      <c r="C9" s="189"/>
      <c r="D9" s="190"/>
      <c r="E9" s="195"/>
      <c r="F9" s="197"/>
      <c r="G9" s="196"/>
      <c r="H9" s="15"/>
      <c r="I9" s="15"/>
      <c r="J9" s="15"/>
      <c r="K9" s="15"/>
      <c r="L9" s="15"/>
    </row>
    <row r="10" ht="20.05" customHeight="1">
      <c r="A10" s="187"/>
      <c r="B10" s="188"/>
      <c r="C10" s="189"/>
      <c r="D10" s="190"/>
      <c r="E10" s="195"/>
      <c r="F10" s="197"/>
      <c r="G10" s="196"/>
      <c r="H10" s="15"/>
      <c r="I10" s="15"/>
      <c r="J10" s="15"/>
      <c r="K10" s="15"/>
      <c r="L10" s="15"/>
    </row>
    <row r="11" ht="20.05" customHeight="1">
      <c r="A11" s="187"/>
      <c r="B11" s="188"/>
      <c r="C11" s="189"/>
      <c r="D11" s="190"/>
      <c r="E11" s="195"/>
      <c r="F11" s="197"/>
      <c r="G11" s="196"/>
      <c r="H11" s="15"/>
      <c r="I11" s="15"/>
      <c r="J11" s="15"/>
      <c r="K11" s="15"/>
      <c r="L11" s="15"/>
    </row>
    <row r="12" ht="19.9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2"/>
    </row>
    <row r="13" ht="19.9" customHeight="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5"/>
    </row>
    <row r="14" ht="19.9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5"/>
    </row>
    <row r="15" ht="19.9" customHeight="1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8"/>
    </row>
    <row r="16" ht="19.9" customHeight="1">
      <c r="A16" s="30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33"/>
    </row>
    <row r="17" ht="19.9" customHeight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5"/>
    </row>
    <row r="18" ht="19.9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5"/>
    </row>
    <row r="19" ht="19.9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</row>
    <row r="20" ht="19.9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5"/>
    </row>
    <row r="21" ht="19.9" customHeight="1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5"/>
    </row>
    <row r="22" ht="19.9" customHeight="1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5"/>
    </row>
    <row r="23" ht="19.9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8"/>
    </row>
  </sheetData>
  <mergeCells count="1">
    <mergeCell ref="A1:L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dimension ref="A1:M22"/>
  <sheetViews>
    <sheetView workbookViewId="0" showGridLines="0" defaultGridColor="1"/>
  </sheetViews>
  <sheetFormatPr defaultColWidth="16.3333" defaultRowHeight="19.9" customHeight="1" outlineLevelRow="0" outlineLevelCol="0"/>
  <cols>
    <col min="1" max="1" width="12.1719" style="200" customWidth="1"/>
    <col min="2" max="2" width="10.6719" style="200" customWidth="1"/>
    <col min="3" max="3" width="8.67188" style="200" customWidth="1"/>
    <col min="4" max="4" width="10.1719" style="200" customWidth="1"/>
    <col min="5" max="5" width="8.85156" style="200" customWidth="1"/>
    <col min="6" max="6" width="9" style="200" customWidth="1"/>
    <col min="7" max="7" width="11" style="200" customWidth="1"/>
    <col min="8" max="8" width="8.5" style="200" customWidth="1"/>
    <col min="9" max="9" width="8.17188" style="200" customWidth="1"/>
    <col min="10" max="12" width="7.17188" style="200" customWidth="1"/>
    <col min="13" max="13" width="11.3516" style="200" customWidth="1"/>
    <col min="14" max="16384" width="16.3516" style="200" customWidth="1"/>
  </cols>
  <sheetData>
    <row r="1" ht="27.65" customHeight="1">
      <c r="A1" t="s" s="88">
        <v>155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89"/>
    </row>
    <row r="2" ht="44.25" customHeight="1">
      <c r="A2" t="s" s="54">
        <v>7</v>
      </c>
      <c r="B2" t="s" s="54">
        <v>28</v>
      </c>
      <c r="C2" t="s" s="54">
        <v>156</v>
      </c>
      <c r="D2" t="s" s="54">
        <v>157</v>
      </c>
      <c r="E2" t="s" s="201">
        <v>158</v>
      </c>
      <c r="F2" t="s" s="54">
        <v>159</v>
      </c>
      <c r="G2" t="s" s="54">
        <v>160</v>
      </c>
      <c r="H2" t="s" s="54">
        <v>161</v>
      </c>
      <c r="I2" t="s" s="54">
        <v>162</v>
      </c>
      <c r="J2" t="s" s="54">
        <v>163</v>
      </c>
      <c r="K2" t="s" s="54">
        <v>164</v>
      </c>
      <c r="L2" t="s" s="54">
        <v>165</v>
      </c>
      <c r="M2" t="s" s="54">
        <v>166</v>
      </c>
    </row>
    <row r="3" ht="20.25" customHeight="1">
      <c r="A3" t="s" s="202">
        <v>31</v>
      </c>
      <c r="B3" s="92">
        <v>48</v>
      </c>
      <c r="C3" s="203">
        <f>(B3*4)/60</f>
        <v>3.2</v>
      </c>
      <c r="D3" s="204">
        <v>7.1</v>
      </c>
      <c r="E3" s="205">
        <f>$D3/$B3</f>
        <v>0.147916666666667</v>
      </c>
      <c r="F3" s="206">
        <f>$B3*0.1</f>
        <v>4.8</v>
      </c>
      <c r="G3" s="206">
        <f>F3+$D3</f>
        <v>11.9</v>
      </c>
      <c r="H3" s="207">
        <f>25*C3</f>
        <v>80</v>
      </c>
      <c r="I3" s="207">
        <f>H3+G3</f>
        <v>91.90000000000001</v>
      </c>
      <c r="J3" s="206">
        <v>5.5</v>
      </c>
      <c r="K3" s="208">
        <f>J3*B3</f>
        <v>264</v>
      </c>
      <c r="L3" s="208">
        <f>K3-H3-G3</f>
        <v>172.1</v>
      </c>
      <c r="M3" s="209">
        <f>(K3-H3-G3)/K3</f>
        <v>0.651893939393939</v>
      </c>
    </row>
    <row r="4" ht="20.05" customHeight="1">
      <c r="A4" s="210"/>
      <c r="B4" s="97"/>
      <c r="C4" s="211"/>
      <c r="D4" s="212"/>
      <c r="E4" s="189"/>
      <c r="F4" s="189"/>
      <c r="G4" s="189"/>
      <c r="H4" s="213"/>
      <c r="I4" s="213"/>
      <c r="J4" s="189"/>
      <c r="K4" s="214"/>
      <c r="L4" s="214"/>
      <c r="M4" s="195"/>
    </row>
    <row r="5" ht="20.05" customHeight="1">
      <c r="A5" s="210"/>
      <c r="B5" s="97"/>
      <c r="C5" s="211"/>
      <c r="D5" s="212"/>
      <c r="E5" s="189"/>
      <c r="F5" s="189"/>
      <c r="G5" s="189"/>
      <c r="H5" s="213"/>
      <c r="I5" s="213"/>
      <c r="J5" s="189"/>
      <c r="K5" s="214"/>
      <c r="L5" s="214"/>
      <c r="M5" s="195"/>
    </row>
    <row r="6" ht="20.05" customHeight="1">
      <c r="A6" s="210"/>
      <c r="B6" s="97"/>
      <c r="C6" s="211"/>
      <c r="D6" s="212"/>
      <c r="E6" s="189"/>
      <c r="F6" s="189"/>
      <c r="G6" s="189"/>
      <c r="H6" s="213"/>
      <c r="I6" s="213"/>
      <c r="J6" s="189"/>
      <c r="K6" s="214"/>
      <c r="L6" s="214"/>
      <c r="M6" s="195"/>
    </row>
    <row r="7" ht="20.05" customHeight="1">
      <c r="A7" s="210"/>
      <c r="B7" s="97"/>
      <c r="C7" s="211"/>
      <c r="D7" s="212"/>
      <c r="E7" s="189"/>
      <c r="F7" s="189"/>
      <c r="G7" s="189"/>
      <c r="H7" s="213"/>
      <c r="I7" s="213"/>
      <c r="J7" s="189"/>
      <c r="K7" s="214"/>
      <c r="L7" s="214"/>
      <c r="M7" s="195"/>
    </row>
    <row r="8" ht="20.05" customHeight="1">
      <c r="A8" s="210"/>
      <c r="B8" s="97"/>
      <c r="C8" s="211"/>
      <c r="D8" s="212"/>
      <c r="E8" s="189"/>
      <c r="F8" s="189"/>
      <c r="G8" s="189"/>
      <c r="H8" s="213"/>
      <c r="I8" s="213"/>
      <c r="J8" s="189"/>
      <c r="K8" s="214"/>
      <c r="L8" s="214"/>
      <c r="M8" s="195"/>
    </row>
    <row r="9" ht="20.05" customHeight="1">
      <c r="A9" s="210"/>
      <c r="B9" s="97"/>
      <c r="C9" s="211"/>
      <c r="D9" s="212"/>
      <c r="E9" s="189"/>
      <c r="F9" s="189"/>
      <c r="G9" s="189"/>
      <c r="H9" s="213"/>
      <c r="I9" s="213"/>
      <c r="J9" s="189"/>
      <c r="K9" s="214"/>
      <c r="L9" s="214"/>
      <c r="M9" s="195"/>
    </row>
    <row r="10" ht="20.05" customHeight="1">
      <c r="A10" s="210"/>
      <c r="B10" s="97"/>
      <c r="C10" s="211"/>
      <c r="D10" s="212"/>
      <c r="E10" s="189"/>
      <c r="F10" s="189"/>
      <c r="G10" s="189"/>
      <c r="H10" s="213"/>
      <c r="I10" s="213"/>
      <c r="J10" s="189"/>
      <c r="K10" s="214"/>
      <c r="L10" s="214"/>
      <c r="M10" s="195"/>
    </row>
    <row r="11" ht="20.05" customHeight="1">
      <c r="A11" s="210"/>
      <c r="B11" s="97"/>
      <c r="C11" s="211"/>
      <c r="D11" s="212"/>
      <c r="E11" s="189"/>
      <c r="F11" s="189"/>
      <c r="G11" s="189"/>
      <c r="H11" s="213"/>
      <c r="I11" s="213"/>
      <c r="J11" s="189"/>
      <c r="K11" s="214"/>
      <c r="L11" s="214"/>
      <c r="M11" s="195"/>
    </row>
    <row r="12" ht="20.05" customHeight="1">
      <c r="A12" s="210"/>
      <c r="B12" s="97"/>
      <c r="C12" s="211"/>
      <c r="D12" s="212"/>
      <c r="E12" s="189"/>
      <c r="F12" s="189"/>
      <c r="G12" s="189"/>
      <c r="H12" s="213"/>
      <c r="I12" s="213"/>
      <c r="J12" s="189"/>
      <c r="K12" s="214"/>
      <c r="L12" s="214"/>
      <c r="M12" s="195"/>
    </row>
    <row r="13" ht="20.05" customHeight="1">
      <c r="A13" s="210"/>
      <c r="B13" s="97"/>
      <c r="C13" s="211"/>
      <c r="D13" s="212"/>
      <c r="E13" s="189"/>
      <c r="F13" s="189"/>
      <c r="G13" s="189"/>
      <c r="H13" s="213"/>
      <c r="I13" s="213"/>
      <c r="J13" s="189"/>
      <c r="K13" s="214"/>
      <c r="L13" s="214"/>
      <c r="M13" s="195"/>
    </row>
    <row r="14" ht="20.05" customHeight="1">
      <c r="A14" s="210"/>
      <c r="B14" s="97"/>
      <c r="C14" s="211"/>
      <c r="D14" s="212"/>
      <c r="E14" s="189"/>
      <c r="F14" s="189"/>
      <c r="G14" s="189"/>
      <c r="H14" s="213"/>
      <c r="I14" s="213"/>
      <c r="J14" s="189"/>
      <c r="K14" s="214"/>
      <c r="L14" s="214"/>
      <c r="M14" s="195"/>
    </row>
    <row r="15" ht="20.05" customHeight="1">
      <c r="A15" s="210"/>
      <c r="B15" s="97"/>
      <c r="C15" s="211"/>
      <c r="D15" s="212"/>
      <c r="E15" s="189"/>
      <c r="F15" s="189"/>
      <c r="G15" s="189"/>
      <c r="H15" s="213"/>
      <c r="I15" s="213"/>
      <c r="J15" s="189"/>
      <c r="K15" s="214"/>
      <c r="L15" s="214"/>
      <c r="M15" s="195"/>
    </row>
    <row r="16" ht="20.05" customHeight="1">
      <c r="A16" s="210"/>
      <c r="B16" s="97"/>
      <c r="C16" s="211"/>
      <c r="D16" s="212"/>
      <c r="E16" s="189"/>
      <c r="F16" s="189"/>
      <c r="G16" s="189"/>
      <c r="H16" s="213"/>
      <c r="I16" s="213"/>
      <c r="J16" s="189"/>
      <c r="K16" s="214"/>
      <c r="L16" s="214"/>
      <c r="M16" s="195"/>
    </row>
    <row r="17" ht="19.9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2"/>
    </row>
    <row r="18" ht="19.9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5"/>
    </row>
    <row r="19" ht="19.9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5"/>
    </row>
    <row r="20" ht="19.9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5"/>
    </row>
    <row r="21" ht="19.9" customHeight="1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</row>
    <row r="22" ht="19.9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</row>
  </sheetData>
  <mergeCells count="1">
    <mergeCell ref="A1:M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